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AB99F4AD-7ACC-4C60-A6FF-FF5DF31E6713}" xr6:coauthVersionLast="36" xr6:coauthVersionMax="36" xr10:uidLastSave="{00000000-0000-0000-0000-000000000000}"/>
  <bookViews>
    <workbookView xWindow="-120" yWindow="-120" windowWidth="29040" windowHeight="15840" tabRatio="635" xr2:uid="{00000000-000D-0000-FFFF-FFFF00000000}"/>
  </bookViews>
  <sheets>
    <sheet name="Документація" sheetId="2" r:id="rId1"/>
    <sheet name="Додаток 1" sheetId="3" r:id="rId2"/>
    <sheet name="Додаток 2" sheetId="5" r:id="rId3"/>
  </sheets>
  <definedNames>
    <definedName name="_xlnm._FilterDatabase" localSheetId="1" hidden="1">'Додаток 1'!$A$3:$E$38</definedName>
    <definedName name="_xlnm.Print_Area" localSheetId="1">'Додаток 1'!$A$1:$G$40</definedName>
    <definedName name="_xlnm.Print_Area" localSheetId="2">'Додаток 2'!$A$1:$E$109</definedName>
    <definedName name="_xlnm.Print_Area" localSheetId="0">Документація!$A$1:$B$54</definedName>
  </definedNames>
  <calcPr calcId="191029"/>
</workbook>
</file>

<file path=xl/calcChain.xml><?xml version="1.0" encoding="utf-8"?>
<calcChain xmlns="http://schemas.openxmlformats.org/spreadsheetml/2006/main">
  <c r="F35" i="3" l="1"/>
  <c r="F33" i="3"/>
  <c r="D75" i="5" l="1"/>
  <c r="D76" i="5" s="1"/>
  <c r="D77" i="5" s="1"/>
  <c r="D78" i="5" s="1"/>
  <c r="D79" i="5" s="1"/>
  <c r="D80" i="5" s="1"/>
  <c r="D81" i="5" s="1"/>
  <c r="D82" i="5" s="1"/>
  <c r="D83" i="5" s="1"/>
  <c r="D84" i="5" s="1"/>
  <c r="D29" i="3" l="1"/>
  <c r="H2" i="3" l="1"/>
  <c r="H1" i="3"/>
  <c r="E1" i="3"/>
  <c r="D1" i="3"/>
  <c r="E3" i="5"/>
  <c r="F2" i="5" s="1"/>
  <c r="F1" i="5" l="1"/>
  <c r="B2" i="5"/>
  <c r="F29" i="3" l="1"/>
  <c r="F36" i="3"/>
  <c r="F31" i="3"/>
  <c r="F30" i="3"/>
  <c r="F32" i="3" l="1"/>
  <c r="F34" i="3"/>
  <c r="F39" i="3" l="1"/>
  <c r="B1" i="3"/>
  <c r="B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E37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
вказати у % </t>
        </r>
      </text>
    </comment>
    <comment ref="F37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вказати в грн. з ПДВ
"верхню порогову суму в місяць"</t>
        </r>
      </text>
    </comment>
    <comment ref="E38" authorId="0" shapeId="0" xr:uid="{A86211A5-0BCA-4D96-849C-9E761D9685E7}">
      <text>
        <r>
          <rPr>
            <sz val="9"/>
            <color indexed="81"/>
            <rFont val="Tahoma"/>
            <family val="2"/>
            <charset val="204"/>
          </rPr>
          <t xml:space="preserve">
вказати у % </t>
        </r>
      </text>
    </comment>
    <comment ref="F38" authorId="0" shapeId="0" xr:uid="{A27E0676-0187-49EC-8D95-89C48113ADF3}">
      <text>
        <r>
          <rPr>
            <sz val="9"/>
            <color indexed="81"/>
            <rFont val="Tahoma"/>
            <family val="2"/>
            <charset val="204"/>
          </rPr>
          <t>вказати в грн. з ПДВ
"верхню порогову суму в місяць"</t>
        </r>
      </text>
    </comment>
  </commentList>
</comments>
</file>

<file path=xl/sharedStrings.xml><?xml version="1.0" encoding="utf-8"?>
<sst xmlns="http://schemas.openxmlformats.org/spreadsheetml/2006/main" count="175" uniqueCount="147">
  <si>
    <t xml:space="preserve">До участі в процедурі закупівлі приймаються пропозиції від Учасників, які відповідають наступним вимогам: </t>
  </si>
  <si>
    <t>Документація процедури закупівлі</t>
  </si>
  <si>
    <t>Назва компанії</t>
  </si>
  <si>
    <t>ПІБ керівника</t>
  </si>
  <si>
    <t>Телефон керівника</t>
  </si>
  <si>
    <t>Юридична адреса</t>
  </si>
  <si>
    <t>Фактична адреса</t>
  </si>
  <si>
    <t xml:space="preserve">Контактна особа </t>
  </si>
  <si>
    <t>Телефон контактної особи</t>
  </si>
  <si>
    <t>Електронна адреса контактної особи</t>
  </si>
  <si>
    <t>Код ЄДРПОУ</t>
  </si>
  <si>
    <t>Телефон компанії</t>
  </si>
  <si>
    <t>http://www.foxtrotgroup.com.ua/uk/tender.html</t>
  </si>
  <si>
    <t>Пропозиція кожного Учасника вважається дійсною протягом проведення конкурсної процедури закупівлі, а в разі акцепту пропозиції Учасника - протягом строку виконання договору закупівлі.</t>
  </si>
  <si>
    <t>Офіційний сайт компанії Учасника (за наявності)</t>
  </si>
  <si>
    <t>2. Мають необхідне обладнання, кваліфікований персонал та досвід роботи в даному напрямку не менше 3 років.</t>
  </si>
  <si>
    <t>Всього сума закупівлі, грн. з ПДВ:</t>
  </si>
  <si>
    <t>1. Предмет закупівлі</t>
  </si>
  <si>
    <t>2. Замовник</t>
  </si>
  <si>
    <t>Розмір електронного листа не повинен перевищувати 15 МБ.</t>
  </si>
  <si>
    <t>Тема електронного листа має містити тільки предмет закупівлі.</t>
  </si>
  <si>
    <t>2. Пропозиція не відповідає вимогам щодо предмету закупівлі.</t>
  </si>
  <si>
    <t>3. Внаслідок дії непереборної сили.</t>
  </si>
  <si>
    <t>Учасники процедури закупівлі на запит Замовника надають установчі та фінансові документи в електронному вигляді.</t>
  </si>
  <si>
    <t>Замовник має право звернутися до Учасників за роз’ясненнями змісту їх пропозицій, а також ініціювати будь-які переговори з питань внесення змін до змісту або ціни поданої пропозиції.</t>
  </si>
  <si>
    <t>1. Учасник не відповідає кваліфікаційним критеріям;</t>
  </si>
  <si>
    <t>Замовник відхиляє пропозицію Учасника у разі, якщо:</t>
  </si>
  <si>
    <t>1. Ціна найкращої пропозиції перевищує бюджет закупівлі;</t>
  </si>
  <si>
    <t>2. Відсутня подальша потреба у закупівлі;</t>
  </si>
  <si>
    <t>Замовник має право відмінити закупівлю якщо:</t>
  </si>
  <si>
    <t>Критеріями оцінки та вибору переможця є:</t>
  </si>
  <si>
    <t>5. Кваліфікаційні критерії до Учасників</t>
  </si>
  <si>
    <t>4. Дата подання пропозиції та строк її дії</t>
  </si>
  <si>
    <t xml:space="preserve">6. Критерії оцінки пропозицій Учасників </t>
  </si>
  <si>
    <t>7. Переговори з Учасником</t>
  </si>
  <si>
    <t>8. Відхилення пропозиції Учасника</t>
  </si>
  <si>
    <t>9. Відміна Замовником процедури закупівлі</t>
  </si>
  <si>
    <t>10. Подача установчих та фінансових документів</t>
  </si>
  <si>
    <t>11. Результати процедури закупівлі</t>
  </si>
  <si>
    <t>12. Умови укладання договору про закупівлю</t>
  </si>
  <si>
    <t>•  відповідність вимогам щодо предмету закупівлі;</t>
  </si>
  <si>
    <t>Результати процедури закупівлі оприлюднюються у розділі "Закриті тендери" за посиланням:</t>
  </si>
  <si>
    <t>3. Склад та вимоги до оформлення пропозиції Учасника</t>
  </si>
  <si>
    <t>Склад пропозиції Учасника:</t>
  </si>
  <si>
    <t>Досвід роботи за напрямом предмету закупівлі, років</t>
  </si>
  <si>
    <t>Пропозиція Учасника подається в електронному вигляді на адресу:</t>
  </si>
  <si>
    <t>Платник ПДВ- так, ні</t>
  </si>
  <si>
    <t>•  мінімальна вартість пропозиції.</t>
  </si>
  <si>
    <t>Будь-які питання стосовно закупівлі Учасник має направляти на адресу Тендерного комітету:</t>
  </si>
  <si>
    <t>Вказати основних клієнтів за напрямком даної закупівлі</t>
  </si>
  <si>
    <t>Група Компаній ФОКСТРОТ</t>
  </si>
  <si>
    <t>•  Лист у довільній формі щодо наявності працівників відповідної кваліфікації, відповідного обладнання, власної матеріально-технічної бази;</t>
  </si>
  <si>
    <t>Перелік послуг</t>
  </si>
  <si>
    <t>Кількість повідомлень може змінюватися в залежності від потреб Замовника.</t>
  </si>
  <si>
    <t>Умови Договору мають відповідати акцептованій пропозиції Учасника.</t>
  </si>
  <si>
    <t>tender-GKF@foxtrot.kiev.ua</t>
  </si>
  <si>
    <t>* під різними джерелами мається на увазі: сайт (онлайн), роздрібні магазини (офлайн), активності на сайті (пошук товару, перегляд карток товару, додавання товару в кошик тощо), по поведінці в повідомленнях (переходи) та в мобільному застосунку.</t>
  </si>
  <si>
    <r>
      <rPr>
        <b/>
        <i/>
        <sz val="10"/>
        <rFont val="Arial"/>
        <family val="2"/>
        <charset val="204"/>
      </rPr>
      <t xml:space="preserve">Підтвердити можливість відправки </t>
    </r>
    <r>
      <rPr>
        <sz val="10"/>
        <rFont val="Arial"/>
        <family val="2"/>
        <charset val="204"/>
      </rPr>
      <t>промо повідомлень в каналах email, веб пуш, мобільний пуш, Inbox</t>
    </r>
  </si>
  <si>
    <r>
      <rPr>
        <b/>
        <i/>
        <sz val="10"/>
        <rFont val="Arial"/>
        <family val="2"/>
        <charset val="204"/>
      </rPr>
      <t>Підтвердити можливість відправки</t>
    </r>
    <r>
      <rPr>
        <sz val="10"/>
        <rFont val="Arial"/>
        <family val="2"/>
        <charset val="204"/>
      </rPr>
      <t xml:space="preserve"> таргетованих повідомлень в каналах email, веб пуш, мобыльний пуш, Inbox, viber/sms на основі зібраної інформації з різних джерер, а саме: сайт (онлайн), роздрібні магазини (офлайн), активності на сайті (пошук товару, перегляд карток товару, додавання товару в кошик тощо), по поведінці в повідомленнях (переходи) та в мобільному застосунку з персоналізованими блоками рекомендацій</t>
    </r>
  </si>
  <si>
    <r>
      <rPr>
        <b/>
        <i/>
        <sz val="10"/>
        <rFont val="Arial"/>
        <family val="2"/>
        <charset val="204"/>
      </rPr>
      <t>Підтвердити можливість сегментації</t>
    </r>
    <r>
      <rPr>
        <sz val="10"/>
        <rFont val="Arial"/>
        <family val="2"/>
        <charset val="204"/>
      </rPr>
      <t xml:space="preserve"> клієнтів на основі інформації з різних джерел: сайт (онлайн), роздрібні магазини (офлайн), активності на сайті (пошук товару, перегляд карток товару, додавання товару в кошик тощо), по поведінці в повідомленнях (переходи) та в мобільному застосунку</t>
    </r>
  </si>
  <si>
    <r>
      <t xml:space="preserve">Безготівкова оплата за фактом виконання робіт після передачі повного пакету документів, який повинен включати: рахунок , акт виконаних робіт, зареєстровану податкову накладну, завчасно погоджений Додаток у вигляді деталізації виконаних робіт. </t>
    </r>
    <r>
      <rPr>
        <i/>
        <sz val="10"/>
        <rFont val="Arial"/>
        <family val="2"/>
        <charset val="204"/>
      </rPr>
      <t xml:space="preserve">Підтвердити </t>
    </r>
  </si>
  <si>
    <r>
      <t xml:space="preserve">Тендерна пропозиція має бути зафіксована в гривнях до повного виконання зобов'язань по Договору. </t>
    </r>
    <r>
      <rPr>
        <i/>
        <sz val="10"/>
        <rFont val="Arial"/>
        <family val="2"/>
        <charset val="204"/>
      </rPr>
      <t>Підтвердити</t>
    </r>
  </si>
  <si>
    <t>• Мобільний пуш;</t>
  </si>
  <si>
    <t>• Веб пуш;</t>
  </si>
  <si>
    <t>• Pop-up на сайті;</t>
  </si>
  <si>
    <t>• Веб віджети;</t>
  </si>
  <si>
    <t>Метою закупівлі є вибір підрядника для надання нижче зазначених послуг:</t>
  </si>
  <si>
    <r>
      <t>• Відправка email промо та таргетованих на основі зібраної інформації з різних джерел</t>
    </r>
    <r>
      <rPr>
        <sz val="10"/>
        <color rgb="FF0070C0"/>
        <rFont val="Arial"/>
        <family val="2"/>
        <charset val="204"/>
      </rPr>
      <t>*</t>
    </r>
    <r>
      <rPr>
        <sz val="10"/>
        <rFont val="Arial"/>
        <family val="2"/>
        <charset val="204"/>
      </rPr>
      <t>;</t>
    </r>
  </si>
  <si>
    <r>
      <t>• персоналізована відправка тригерів з сайту (по рінзим каналам, перечислиних вище + viber/sms): за детально проробленими сценаріями на основі зібраної інформації з різних джерел</t>
    </r>
    <r>
      <rPr>
        <sz val="10"/>
        <color rgb="FF0070C0"/>
        <rFont val="Arial"/>
        <family val="2"/>
        <charset val="204"/>
      </rPr>
      <t>*</t>
    </r>
    <r>
      <rPr>
        <sz val="10"/>
        <rFont val="Arial"/>
        <family val="2"/>
        <charset val="204"/>
      </rPr>
      <t>.</t>
    </r>
  </si>
  <si>
    <t>Вартість,
грн. з ПДВ</t>
  </si>
  <si>
    <t>Примітка</t>
  </si>
  <si>
    <r>
      <rPr>
        <b/>
        <i/>
        <sz val="10"/>
        <rFont val="Arial"/>
        <family val="2"/>
        <charset val="204"/>
      </rPr>
      <t>Підтвердити можливість розміщення</t>
    </r>
    <r>
      <rPr>
        <sz val="10"/>
        <rFont val="Arial"/>
        <family val="2"/>
        <charset val="204"/>
      </rPr>
      <t xml:space="preserve"> на сайті </t>
    </r>
    <r>
      <rPr>
        <u/>
        <sz val="10"/>
        <color rgb="FF0000CC"/>
        <rFont val="Arial"/>
        <family val="2"/>
        <charset val="204"/>
      </rPr>
      <t>https://www.foxtrot.com.ua/</t>
    </r>
    <r>
      <rPr>
        <sz val="10"/>
        <rFont val="Arial"/>
        <family val="2"/>
        <charset val="204"/>
      </rPr>
      <t xml:space="preserve"> вебвіджетів</t>
    </r>
  </si>
  <si>
    <t>https://vanits.esclick.me/1TxZN60fzowZmmJkWk</t>
  </si>
  <si>
    <t>Відправка повідомлень в канал web push, абонплата в місяць</t>
  </si>
  <si>
    <t>https://i2.foxtrot.com.ua/StaticContent/crm/tr2024/web-push.jpg</t>
  </si>
  <si>
    <t>Приклад</t>
  </si>
  <si>
    <t>https://i2.foxtrot.com.ua/StaticContent/crm/tr2024/mobpush.jpg</t>
  </si>
  <si>
    <t>https://i2.foxtrot.com.ua/StaticContent/crm/tr2024/inbox.jpg</t>
  </si>
  <si>
    <t>Відправка повідомлень в канал Іnbox, абоплата в місяць</t>
  </si>
  <si>
    <t>Відправка промо та таргетованого повідомлень в канал mob push, абонплата в місяць</t>
  </si>
  <si>
    <t>Вебвіджети на сайті/popup, абоплата місяць</t>
  </si>
  <si>
    <t>https://i2.foxtrot.com.ua/StaticContent/crm/tr2024/popup.jpg</t>
  </si>
  <si>
    <t>https://i2.foxtrot.com.ua/StaticContent/crm/tr2024/email1.jpg</t>
  </si>
  <si>
    <t>х</t>
  </si>
  <si>
    <t>Відправка 1-го повідомлення по email по власній базі, шт.</t>
  </si>
  <si>
    <t>Ціна, 
грн. з ПДВ / %</t>
  </si>
  <si>
    <t>https://i2.foxtrot.com.ua/StaticContent/crm/tr2024/rekomendacii.jpg</t>
  </si>
  <si>
    <t>https://i2.foxtrot.com.ua/StaticContent/crm/tr2024/email2.jpg</t>
  </si>
  <si>
    <r>
      <t xml:space="preserve">Персоналізовані блоки рекомендацій в масових розсилках, тригерах, 
% від замовлень в колонці </t>
    </r>
    <r>
      <rPr>
        <u/>
        <sz val="10"/>
        <color rgb="FF000000"/>
        <rFont val="Arial"/>
        <family val="2"/>
        <charset val="204"/>
      </rPr>
      <t>Ціна</t>
    </r>
    <r>
      <rPr>
        <sz val="10"/>
        <color rgb="FF000000"/>
        <rFont val="Arial"/>
        <family val="2"/>
        <charset val="204"/>
      </rPr>
      <t xml:space="preserve">, 
але не більше ніж "верхня порогова сума в грн в місяць" вказати в колонці </t>
    </r>
    <r>
      <rPr>
        <u/>
        <sz val="10"/>
        <color rgb="FF000000"/>
        <rFont val="Arial"/>
        <family val="2"/>
        <charset val="204"/>
      </rPr>
      <t>Вартість</t>
    </r>
    <r>
      <rPr>
        <sz val="10"/>
        <color rgb="FF000000"/>
        <rFont val="Arial"/>
        <family val="2"/>
        <charset val="204"/>
      </rPr>
      <t>.</t>
    </r>
  </si>
  <si>
    <t>Послуга</t>
  </si>
  <si>
    <t>Відправка повідомлень в канал web push</t>
  </si>
  <si>
    <t>Абонплата в місяць (грн з ПДВ)</t>
  </si>
  <si>
    <t>Відправка повідомлень в канал Іnbox</t>
  </si>
  <si>
    <t>Відправка промо та таргетованого повідомлень в канал mob push</t>
  </si>
  <si>
    <t>Відправка 1-го повідомлення по email по власній базі</t>
  </si>
  <si>
    <t>Ціна повідомлення 
(грн з ПДВ)</t>
  </si>
  <si>
    <t>Кiлькiсть підписників / токенів, в місяць</t>
  </si>
  <si>
    <t>Кiлькiсть повiдомлень, в місяць</t>
  </si>
  <si>
    <t>Кiлькiсть контактів (телефонів / підписників), в місяць</t>
  </si>
  <si>
    <t>Додаток 2. Прайс на надання послуг</t>
  </si>
  <si>
    <t>Тарифи на email - розсилку формуються залежно від бази контактів (кількість унікальних електронних адрес) та кількості відправлених електронних повідомлень.</t>
  </si>
  <si>
    <t>Учасник має надати свій алгоритм розрахунку вартості послуг, у разі значних відмінностей від заявленого Замовником.</t>
  </si>
  <si>
    <t>•  Проект договору на комплекс послуг або на кожну послугу окремо.</t>
  </si>
  <si>
    <t>450 000 підписників</t>
  </si>
  <si>
    <t>•  Алгоритм розрахунку вартості послуг Учасника, у разі значних відмінностей від заявленого Замовником.</t>
  </si>
  <si>
    <t>Орієнтовний обсяг послуг / 
Кількість підписників, 
в місяць</t>
  </si>
  <si>
    <r>
      <t xml:space="preserve">Відображення товарних рекомендації на сайті на основі інформації з різних джерел, в карточці товару, в категоріях, на окремих посадочних, 
% від замовлень, вказати в колонці </t>
    </r>
    <r>
      <rPr>
        <u/>
        <sz val="10"/>
        <color rgb="FF000000"/>
        <rFont val="Arial"/>
        <family val="2"/>
        <charset val="204"/>
      </rPr>
      <t>Ціна</t>
    </r>
    <r>
      <rPr>
        <sz val="10"/>
        <color rgb="FF000000"/>
        <rFont val="Arial"/>
        <family val="2"/>
        <charset val="204"/>
      </rPr>
      <t xml:space="preserve">, 
але не більше ніж "верхня порогова сума в грн в місяць" вказати в колонці </t>
    </r>
    <r>
      <rPr>
        <u/>
        <sz val="10"/>
        <color rgb="FF000000"/>
        <rFont val="Arial"/>
        <family val="2"/>
        <charset val="204"/>
      </rPr>
      <t>Вартість</t>
    </r>
    <r>
      <rPr>
        <sz val="10"/>
        <color rgb="FF000000"/>
        <rFont val="Arial"/>
        <family val="2"/>
        <charset val="204"/>
      </rPr>
      <t xml:space="preserve">.
</t>
    </r>
    <r>
      <rPr>
        <u/>
        <sz val="10"/>
        <color rgb="FF000000"/>
        <rFont val="Arial"/>
        <family val="2"/>
        <charset val="204"/>
      </rPr>
      <t>Блоки:</t>
    </r>
    <r>
      <rPr>
        <sz val="10"/>
        <color rgb="FF000000"/>
        <rFont val="Arial"/>
        <family val="2"/>
        <charset val="204"/>
      </rPr>
      <t xml:space="preserve">
a. Покупці, які переглядали цей товар, також цікавляться
b. З цим товаром купують
c. Підібрано на основі ваших запитів
d. Спеціально для Вас</t>
    </r>
  </si>
  <si>
    <r>
      <t xml:space="preserve">Характеристики предмету закупівлі, орієнтовні обсяги та умови закупівлі зазначені в </t>
    </r>
    <r>
      <rPr>
        <u/>
        <sz val="10"/>
        <color rgb="FF0000CC"/>
        <rFont val="Arial"/>
        <family val="2"/>
        <charset val="204"/>
      </rPr>
      <t>Додатку 1</t>
    </r>
    <r>
      <rPr>
        <sz val="10"/>
        <rFont val="Arial"/>
        <family val="2"/>
        <charset val="204"/>
      </rPr>
      <t>.</t>
    </r>
  </si>
  <si>
    <t>•  Комерційна пропозиція у форматі Додатку 1 та Додатку 2 в Excel;</t>
  </si>
  <si>
    <t>•  Сканкопія комерційної пропозиції у форматі Додатку 1 та Додатку 2, що завірені підписом керівника та печаткою;</t>
  </si>
  <si>
    <t>Лот</t>
  </si>
  <si>
    <r>
      <t xml:space="preserve">Повний прайс на надання послуг в залежності від обсягів закупівлі надано в </t>
    </r>
    <r>
      <rPr>
        <u/>
        <sz val="10"/>
        <color rgb="FF0000CC"/>
        <rFont val="Arial"/>
        <family val="2"/>
        <charset val="204"/>
      </rPr>
      <t>Додатку 2</t>
    </r>
    <r>
      <rPr>
        <sz val="10"/>
        <rFont val="Arial"/>
        <family val="2"/>
        <charset val="204"/>
      </rPr>
      <t>.</t>
    </r>
  </si>
  <si>
    <t>Учасник має право подати комерційну пропозицію в форматі Додатку 1 та Додатку 2, як на весь комплекс послуг, так і на окрему частину (Лот).</t>
  </si>
  <si>
    <t xml:space="preserve">Абонентська плата за розсилку повідомлень у каналах web push, mob push, In-App та Іnbox формується залежно від розміру контактної бази підписників. </t>
  </si>
  <si>
    <r>
      <rPr>
        <b/>
        <i/>
        <sz val="10"/>
        <rFont val="Arial"/>
        <family val="2"/>
        <charset val="204"/>
      </rPr>
      <t>Підтвердити можливість працювати</t>
    </r>
    <r>
      <rPr>
        <sz val="10"/>
        <rFont val="Arial"/>
        <family val="2"/>
        <charset val="204"/>
      </rPr>
      <t xml:space="preserve"> з великою базою даних, 15 млн. користувачів</t>
    </r>
  </si>
  <si>
    <t>Мобільний віджет In-App, абоплата місяць</t>
  </si>
  <si>
    <t>Відображення мобільного віджету In-App</t>
  </si>
  <si>
    <t>Кiлькiсть контактів з ID по мобільному застосунку, в місяць</t>
  </si>
  <si>
    <t>Відображення веб віджету/popup на сайті</t>
  </si>
  <si>
    <t>Кiлькiсть користувачів на сайті, в місяць</t>
  </si>
  <si>
    <t>Веб трекінг, поведінка клієнтів на сайті продаж/замовлень (онлайн), роздрібних магазинах продаж/замовлення (офлайн), активності на сайті (пошук товару, перегляд карток товару, додавання товару в кошик, тощо), поведінка в повідомленнях (переходи) та в мобільному застосунку, відправка персоналізованих тригерів за детально проробленими сценаріями на основі зібраної інформації, абонплата в місяць</t>
  </si>
  <si>
    <t>Мобільний трекінг, поведінка клієнтів в застосунку продаж/замовлень,  активності в застосунку (пошук товару, перегляд карток товару, додавання товару в кошик, тощо), поведінка в повідомленнях (переходи) та в мобільному застосунку, відправка персоналізованих тригерів за детально проробленими сценаріями на основі зібраної інформації, абонплата в місяць</t>
  </si>
  <si>
    <t xml:space="preserve">Мобільний трекінг, поведінка клієнтів в застосунку продаж/замовлень,  активності в застосунку (пошук товару, перегляд карток товару, додавання товару в кошик, тощо), поведінка в повідомленнях (переходи) та в мобільному застосунку, відправка персоналізованих тригерів за детально проробленими сценаріями на основі зібраної інформації, абонплата в місяць
</t>
  </si>
  <si>
    <t>Веб трекінг, поведінка клієнтів на сайті продаж/замовлень (онлайн), роздрібних магазинах продаж/замовлення (офлайн), активності на сайті (пошук товару, перегляд карток товару, додавання товару в кошик, тощо), поведінка в повідомленнях (переходи) та в мобільному застосунку, відправка персоналізованих тригерів за детально проробленими сценаріями на основі зібраної інформації.</t>
  </si>
  <si>
    <t>2 500 000 email
або 13 000 000 телефонів</t>
  </si>
  <si>
    <t>2 750 000 email
або 13 250 000 телефонів</t>
  </si>
  <si>
    <t>3 000 000 email
або 13 500 000 телефонів</t>
  </si>
  <si>
    <t>3 250 000 email
або 13 750 000 телефонів</t>
  </si>
  <si>
    <t>3 500 000 email
або 14 000 000 телефонів</t>
  </si>
  <si>
    <t>3 750 000 email
або 14 250 000 телефонів</t>
  </si>
  <si>
    <t>4 000 000 email
або 14 500 000 телефонів</t>
  </si>
  <si>
    <t>https://i2.foxtrot.com.ua/StaticContent/crm/tr2024/In-App.jpg</t>
  </si>
  <si>
    <t>13 100 000 підписників</t>
  </si>
  <si>
    <t>500 000 контактів з мобільним ID</t>
  </si>
  <si>
    <t>3 000 000 користувачів на сайті</t>
  </si>
  <si>
    <t>240 000 підписників/токенів</t>
  </si>
  <si>
    <r>
      <rPr>
        <b/>
        <i/>
        <sz val="10"/>
        <rFont val="Arial"/>
        <family val="2"/>
        <charset val="204"/>
      </rPr>
      <t>Підтвердити можливість відправки</t>
    </r>
    <r>
      <rPr>
        <sz val="10"/>
        <rFont val="Arial"/>
        <family val="2"/>
        <charset val="204"/>
      </rPr>
      <t xml:space="preserve"> таргетованих повідомлень у канали чат-бот/viber/sms на основі зібраної інформації з різних джерер через API Фокстрот (POST)</t>
    </r>
  </si>
  <si>
    <r>
      <rPr>
        <b/>
        <i/>
        <sz val="10"/>
        <rFont val="Arial"/>
        <family val="2"/>
        <charset val="204"/>
      </rPr>
      <t>Підтвердити можливість налаштування</t>
    </r>
    <r>
      <rPr>
        <sz val="10"/>
        <rFont val="Arial"/>
        <family val="2"/>
        <charset val="204"/>
      </rPr>
      <t xml:space="preserve"> товарних рекомендацій на сайті та в мобільному застосунку на основі інформації з різних джерел: сайт (онлайн), роздрібні магазини (офлайн), активності на сайті (пошук товару, перегляд карток товару, додавання товару в кошик тощо), по поведінці в повідомленнях (переходи) та в мобільному застосунку
a. "Покупці, які переглядали цей товар, також цікавляться";
b. "З цим товаром купують";
c. "Підібрано на основі ваших запитів";
d. "Спеціально для Вас"</t>
    </r>
  </si>
  <si>
    <r>
      <rPr>
        <b/>
        <sz val="10"/>
        <color theme="1"/>
        <rFont val="Arial"/>
        <family val="2"/>
        <charset val="204"/>
      </rPr>
      <t xml:space="preserve">Підтвердити наявність </t>
    </r>
    <r>
      <rPr>
        <sz val="10"/>
        <color theme="1"/>
        <rFont val="Arial"/>
        <family val="2"/>
        <charset val="204"/>
      </rPr>
      <t>закріпленого менеджера, який забезпечуватиме безперервний супровід та підтримку.</t>
    </r>
  </si>
  <si>
    <t>Комунікації з клієнтами: Email, Web Push, Mob Push, Web віджети, товарні рекомендації</t>
  </si>
  <si>
    <t>https://i2.foxtrot.com.ua/StaticContent/crm/tr2024/mobapp.jpg</t>
  </si>
  <si>
    <t>tender-1057@foxtrot.ua</t>
  </si>
  <si>
    <t>• Inbox на сайті;</t>
  </si>
  <si>
    <t>• In-App в мобільному застосунку.</t>
  </si>
  <si>
    <r>
      <rPr>
        <b/>
        <i/>
        <sz val="10"/>
        <rFont val="Arial"/>
        <family val="2"/>
        <charset val="204"/>
      </rPr>
      <t xml:space="preserve">Підтвердити можливість використання </t>
    </r>
    <r>
      <rPr>
        <sz val="10"/>
        <rFont val="Arial"/>
        <family val="2"/>
        <charset val="204"/>
      </rPr>
      <t>АПІ Фокстрот для персоналізованих пропозицій з промокодами для відправки повідомлень на основі зібраної інформації з різних джерел</t>
    </r>
  </si>
  <si>
    <t>1. Зареєстровані на території України, 
крім тих, кінцевим бенефіціаром яких є фізичні чи юридичні особи Російської Федерації чи Республіки Білорусь.</t>
  </si>
  <si>
    <r>
      <t>• Товарні рекомендації на сайті на основі інформації з різних джерел</t>
    </r>
    <r>
      <rPr>
        <sz val="10"/>
        <color rgb="FF0070C0"/>
        <rFont val="Arial"/>
        <family val="2"/>
        <charset val="204"/>
      </rPr>
      <t>*</t>
    </r>
    <r>
      <rPr>
        <sz val="10"/>
        <rFont val="Arial"/>
        <family val="2"/>
        <charset val="204"/>
      </rPr>
      <t>:
    a. "Покупці, які переглядали цей товар, також цікавляться";
    b. "З цим товаром купують";
    c. "Підібрано на основі ваших запитів";
    d. Спеціально для Вас"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</si>
</sst>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\ _₴_-;\-* #,##0.00\ _₴_-;_-* &quot;-&quot;??\ _₴_-;_-@_-"/>
    <numFmt numFmtId="164" formatCode="_-* #,##0.00_р_._-;\-* #,##0.00_р_._-;_-* &quot;-&quot;??_р_._-;_-@_-"/>
    <numFmt numFmtId="165" formatCode="[$-FC22]d\ mmmm\ yyyy&quot; р.&quot;;@"/>
    <numFmt numFmtId="166" formatCode="#,##0_ ;[Red]\-#,##0\ "/>
    <numFmt numFmtId="167" formatCode="_-* #,##0\ _г_р_н_._-;\-* #,##0\ _г_р_н_._-;_-* &quot;-&quot;\ _г_р_н_._-;_-@_-"/>
    <numFmt numFmtId="168" formatCode="_-* #,##0.00\ _г_р_н_._-;\-* #,##0.00\ _г_р_н_._-;_-* &quot;-&quot;??\ _г_р_н_._-;_-@_-"/>
    <numFmt numFmtId="169" formatCode="_-* #,##0\ &quot;грн.&quot;_-;\-* #,##0\ &quot;грн.&quot;_-;_-* &quot;-&quot;\ &quot;грн.&quot;_-;_-@_-"/>
    <numFmt numFmtId="170" formatCode="_-* #,##0.00\ &quot;грн.&quot;_-;\-* #,##0.00\ &quot;грн.&quot;_-;_-* &quot;-&quot;??\ &quot;грн.&quot;_-;_-@_-"/>
    <numFmt numFmtId="171" formatCode="#,##0;[Red]\-#,##0;;&quot;Error: Entry must be a number&quot;"/>
    <numFmt numFmtId="172" formatCode="#,##0;\(#,##0\)"/>
    <numFmt numFmtId="173" formatCode="[=0]\ &quot;0%&quot;;;0.00%"/>
    <numFmt numFmtId="174" formatCode="[=0]&quot; 0%&quot;;[&lt;0]General;0.00%"/>
    <numFmt numFmtId="175" formatCode="#,##0;\-#,##0;;&quot;Agency Cost&quot;"/>
    <numFmt numFmtId="176" formatCode="[=0]\ &quot;0.000&quot;;;0.000"/>
    <numFmt numFmtId="177" formatCode="[=0]&quot; 0.000&quot;;[&lt;0]General;0.000"/>
    <numFmt numFmtId="178" formatCode="_-* #,##0.00&quot;р.&quot;_-;\-* #,##0.00&quot;р.&quot;_-;_-* \-??&quot;р.&quot;_-;_-@_-"/>
    <numFmt numFmtId="179" formatCode="#,##0.0000"/>
    <numFmt numFmtId="180" formatCode="[$-419]d\ mmm\ yy;@"/>
    <numFmt numFmtId="181" formatCode="_-* #,##0\ _₽_-;\-* #,##0\ _₽_-;_-* &quot;-&quot;??\ _₽_-;_-@_-"/>
    <numFmt numFmtId="182" formatCode="_-* #,##0_р_._-;\-* #,##0_р_._-;_-* &quot;-&quot;??_р_._-;_-@_-"/>
    <numFmt numFmtId="183" formatCode="[&lt;=9999999]###\-####;\(###\)\ ###\-####"/>
  </numFmts>
  <fonts count="4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Pragmatica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u/>
      <sz val="10"/>
      <color indexed="36"/>
      <name val="Arial"/>
      <family val="2"/>
    </font>
    <font>
      <b/>
      <sz val="16"/>
      <name val="Helv"/>
    </font>
    <font>
      <b/>
      <sz val="16"/>
      <name val="Arial"/>
      <family val="2"/>
      <charset val="204"/>
    </font>
    <font>
      <u/>
      <sz val="10"/>
      <color indexed="12"/>
      <name val="Arial Cyr"/>
      <charset val="204"/>
    </font>
    <font>
      <sz val="11"/>
      <name val="UkrainianJournal"/>
      <charset val="204"/>
    </font>
    <font>
      <sz val="8"/>
      <name val="Helv"/>
    </font>
    <font>
      <sz val="8"/>
      <name val="Arial"/>
      <family val="2"/>
      <charset val="204"/>
    </font>
    <font>
      <sz val="10"/>
      <name val="Arial"/>
      <family val="2"/>
    </font>
    <font>
      <sz val="10"/>
      <name val="MS Sans Serif"/>
      <family val="2"/>
      <charset val="204"/>
    </font>
    <font>
      <b/>
      <sz val="10"/>
      <name val="Helv"/>
    </font>
    <font>
      <b/>
      <sz val="10"/>
      <name val="Arial"/>
      <family val="2"/>
      <charset val="204"/>
    </font>
    <font>
      <b/>
      <sz val="8"/>
      <name val="TypeTimes"/>
      <charset val="204"/>
    </font>
    <font>
      <sz val="12"/>
      <name val="Times New Roman Cyr"/>
      <family val="1"/>
      <charset val="204"/>
    </font>
    <font>
      <sz val="10"/>
      <name val="NewtonCTT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7030A0"/>
      <name val="Arial"/>
      <family val="2"/>
      <charset val="204"/>
    </font>
    <font>
      <sz val="8"/>
      <color rgb="FFC00000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rgb="FF0070C0"/>
      <name val="Arial"/>
      <family val="2"/>
      <charset val="204"/>
    </font>
    <font>
      <sz val="8"/>
      <color rgb="FF0070C0"/>
      <name val="Arial"/>
      <family val="2"/>
      <charset val="204"/>
    </font>
    <font>
      <u/>
      <sz val="10"/>
      <color rgb="FF0000CC"/>
      <name val="Arial"/>
      <family val="2"/>
      <charset val="204"/>
    </font>
    <font>
      <sz val="9"/>
      <color indexed="81"/>
      <name val="Tahoma"/>
      <family val="2"/>
      <charset val="204"/>
    </font>
    <font>
      <u/>
      <sz val="10"/>
      <color rgb="FF000000"/>
      <name val="Arial"/>
      <family val="2"/>
      <charset val="204"/>
    </font>
    <font>
      <u/>
      <sz val="7"/>
      <color theme="10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theme="0" tint="-0.499984740745262"/>
      <name val="Arial"/>
      <family val="2"/>
      <charset val="204"/>
    </font>
    <font>
      <sz val="9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15"/>
      </patternFill>
    </fill>
    <fill>
      <patternFill patternType="solid">
        <fgColor indexed="9"/>
        <bgColor indexed="26"/>
      </patternFill>
    </fill>
    <fill>
      <patternFill patternType="mediumGray">
        <fgColor indexed="9"/>
        <bgColor indexed="11"/>
      </patternFill>
    </fill>
    <fill>
      <patternFill patternType="solid">
        <fgColor indexed="44"/>
        <bgColor indexed="22"/>
      </patternFill>
    </fill>
    <fill>
      <patternFill patternType="gray0625">
        <fgColor indexed="9"/>
        <bgColor indexed="13"/>
      </patternFill>
    </fill>
    <fill>
      <patternFill patternType="solid">
        <fgColor indexed="34"/>
        <bgColor indexed="13"/>
      </patternFill>
    </fill>
    <fill>
      <patternFill patternType="darkGray">
        <fgColor indexed="9"/>
        <bgColor indexed="13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13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hair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11"/>
      </bottom>
      <diagonal/>
    </border>
    <border>
      <left/>
      <right/>
      <top/>
      <bottom style="hair">
        <color indexed="57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156">
    <xf numFmtId="0" fontId="0" fillId="0" borderId="0"/>
    <xf numFmtId="0" fontId="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/>
    <xf numFmtId="164" fontId="2" fillId="0" borderId="0" applyFont="0" applyFill="0" applyBorder="0" applyAlignment="0" applyProtection="0"/>
    <xf numFmtId="0" fontId="8" fillId="0" borderId="0"/>
    <xf numFmtId="37" fontId="9" fillId="2" borderId="7">
      <protection hidden="1"/>
    </xf>
    <xf numFmtId="37" fontId="7" fillId="3" borderId="7">
      <protection hidden="1"/>
    </xf>
    <xf numFmtId="37" fontId="7" fillId="3" borderId="7">
      <protection hidden="1"/>
    </xf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37" fontId="9" fillId="4" borderId="0" applyNumberFormat="0" applyBorder="0" applyAlignment="0">
      <alignment horizontal="center"/>
      <protection hidden="1"/>
    </xf>
    <xf numFmtId="0" fontId="7" fillId="5" borderId="0" applyNumberFormat="0" applyBorder="0" applyAlignment="0">
      <protection hidden="1"/>
    </xf>
    <xf numFmtId="171" fontId="9" fillId="6" borderId="7">
      <alignment horizontal="right"/>
      <protection locked="0"/>
    </xf>
    <xf numFmtId="171" fontId="7" fillId="7" borderId="7">
      <alignment horizontal="right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37" fontId="9" fillId="6" borderId="3" applyNumberFormat="0" applyBorder="0">
      <alignment horizontal="left"/>
      <protection locked="0"/>
    </xf>
    <xf numFmtId="0" fontId="7" fillId="7" borderId="0" applyNumberFormat="0" applyBorder="0">
      <alignment horizontal="left"/>
      <protection locked="0"/>
    </xf>
    <xf numFmtId="172" fontId="12" fillId="0" borderId="0">
      <alignment horizontal="left"/>
    </xf>
    <xf numFmtId="172" fontId="13" fillId="0" borderId="0">
      <alignment horizontal="left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37" fontId="9" fillId="8" borderId="8">
      <alignment horizontal="center" vertical="center"/>
      <protection hidden="1"/>
    </xf>
    <xf numFmtId="37" fontId="7" fillId="9" borderId="8">
      <alignment horizontal="center" vertical="center"/>
      <protection hidden="1"/>
    </xf>
    <xf numFmtId="37" fontId="7" fillId="9" borderId="8">
      <alignment horizontal="center" vertical="center"/>
      <protection hidden="1"/>
    </xf>
    <xf numFmtId="173" fontId="16" fillId="8" borderId="7">
      <alignment horizontal="right"/>
      <protection locked="0"/>
    </xf>
    <xf numFmtId="174" fontId="17" fillId="9" borderId="7">
      <alignment horizontal="right"/>
      <protection locked="0"/>
    </xf>
    <xf numFmtId="37" fontId="16" fillId="2" borderId="7">
      <alignment vertical="center"/>
      <protection hidden="1"/>
    </xf>
    <xf numFmtId="37" fontId="17" fillId="3" borderId="7">
      <alignment vertical="center"/>
      <protection hidden="1"/>
    </xf>
    <xf numFmtId="37" fontId="17" fillId="3" borderId="7">
      <alignment vertical="center"/>
      <protection hidden="1"/>
    </xf>
    <xf numFmtId="38" fontId="9" fillId="0" borderId="9"/>
    <xf numFmtId="38" fontId="7" fillId="0" borderId="9"/>
    <xf numFmtId="38" fontId="7" fillId="0" borderId="9"/>
    <xf numFmtId="0" fontId="18" fillId="0" borderId="0"/>
    <xf numFmtId="37" fontId="9" fillId="8" borderId="8">
      <alignment vertical="center"/>
      <protection hidden="1"/>
    </xf>
    <xf numFmtId="37" fontId="7" fillId="9" borderId="8">
      <alignment vertical="center"/>
      <protection hidden="1"/>
    </xf>
    <xf numFmtId="37" fontId="7" fillId="9" borderId="8">
      <alignment vertical="center"/>
      <protection hidden="1"/>
    </xf>
    <xf numFmtId="175" fontId="9" fillId="2" borderId="7">
      <alignment horizontal="right"/>
      <protection hidden="1"/>
    </xf>
    <xf numFmtId="175" fontId="7" fillId="3" borderId="7">
      <alignment horizontal="right"/>
      <protection hidden="1"/>
    </xf>
    <xf numFmtId="175" fontId="9" fillId="6" borderId="7">
      <alignment horizontal="right"/>
      <protection locked="0"/>
    </xf>
    <xf numFmtId="175" fontId="7" fillId="7" borderId="7">
      <alignment horizontal="right"/>
      <protection locked="0"/>
    </xf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9" fillId="0" borderId="0"/>
    <xf numFmtId="38" fontId="16" fillId="10" borderId="7">
      <alignment vertical="center"/>
      <protection locked="0"/>
    </xf>
    <xf numFmtId="38" fontId="17" fillId="3" borderId="7">
      <alignment vertical="center"/>
      <protection locked="0"/>
    </xf>
    <xf numFmtId="38" fontId="17" fillId="3" borderId="7">
      <alignment vertical="center"/>
      <protection locked="0"/>
    </xf>
    <xf numFmtId="39" fontId="16" fillId="0" borderId="10">
      <alignment horizontal="center" vertical="center"/>
      <protection hidden="1"/>
    </xf>
    <xf numFmtId="39" fontId="17" fillId="0" borderId="10">
      <alignment horizontal="center" vertical="center"/>
      <protection hidden="1"/>
    </xf>
    <xf numFmtId="39" fontId="17" fillId="0" borderId="10">
      <alignment horizontal="center" vertical="center"/>
      <protection hidden="1"/>
    </xf>
    <xf numFmtId="176" fontId="16" fillId="10" borderId="7">
      <alignment vertical="center"/>
      <protection locked="0"/>
    </xf>
    <xf numFmtId="177" fontId="17" fillId="3" borderId="7">
      <alignment vertical="center"/>
      <protection locked="0"/>
    </xf>
    <xf numFmtId="37" fontId="9" fillId="2" borderId="7">
      <alignment horizontal="center"/>
      <protection hidden="1"/>
    </xf>
    <xf numFmtId="37" fontId="7" fillId="3" borderId="7">
      <alignment horizontal="center"/>
      <protection hidden="1"/>
    </xf>
    <xf numFmtId="37" fontId="7" fillId="3" borderId="7">
      <alignment horizontal="center"/>
      <protection hidden="1"/>
    </xf>
    <xf numFmtId="38" fontId="9" fillId="0" borderId="11">
      <alignment vertical="center"/>
      <protection locked="0"/>
    </xf>
    <xf numFmtId="38" fontId="7" fillId="0" borderId="12">
      <alignment vertical="center"/>
      <protection locked="0"/>
    </xf>
    <xf numFmtId="38" fontId="7" fillId="0" borderId="12">
      <alignment vertical="center"/>
      <protection locked="0"/>
    </xf>
    <xf numFmtId="38" fontId="16" fillId="2" borderId="7">
      <alignment horizontal="center" vertical="center"/>
      <protection hidden="1"/>
    </xf>
    <xf numFmtId="38" fontId="17" fillId="3" borderId="7">
      <alignment horizontal="center" vertical="center"/>
      <protection hidden="1"/>
    </xf>
    <xf numFmtId="38" fontId="17" fillId="3" borderId="7">
      <alignment horizontal="center" vertical="center"/>
      <protection hidden="1"/>
    </xf>
    <xf numFmtId="38" fontId="20" fillId="2" borderId="13">
      <alignment vertical="center"/>
      <protection hidden="1"/>
    </xf>
    <xf numFmtId="38" fontId="21" fillId="3" borderId="13">
      <alignment vertical="center"/>
      <protection hidden="1"/>
    </xf>
    <xf numFmtId="38" fontId="21" fillId="3" borderId="13">
      <alignment vertical="center"/>
      <protection hidden="1"/>
    </xf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0" fontId="22" fillId="0" borderId="0">
      <alignment horizontal="centerContinuous" vertical="center"/>
    </xf>
    <xf numFmtId="0" fontId="22" fillId="0" borderId="0">
      <alignment horizontal="center" vertical="center"/>
    </xf>
    <xf numFmtId="0" fontId="23" fillId="0" borderId="0"/>
    <xf numFmtId="0" fontId="10" fillId="0" borderId="0"/>
    <xf numFmtId="0" fontId="10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0" fillId="0" borderId="0"/>
    <xf numFmtId="0" fontId="10" fillId="0" borderId="0"/>
    <xf numFmtId="0" fontId="6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10" fillId="0" borderId="0"/>
    <xf numFmtId="0" fontId="6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38" fontId="19" fillId="0" borderId="0" applyFont="0" applyFill="0" applyBorder="0" applyAlignment="0" applyProtection="0"/>
    <xf numFmtId="3" fontId="24" fillId="0" borderId="2" applyFont="0" applyFill="0" applyBorder="0" applyAlignment="0" applyProtection="0">
      <alignment horizontal="center" vertical="center"/>
      <protection locked="0"/>
    </xf>
    <xf numFmtId="3" fontId="7" fillId="0" borderId="0" applyFill="0" applyBorder="0" applyAlignment="0" applyProtection="0"/>
    <xf numFmtId="40" fontId="19" fillId="0" borderId="0" applyFont="0" applyFill="0" applyBorder="0" applyAlignment="0" applyProtection="0"/>
    <xf numFmtId="0" fontId="16" fillId="0" borderId="2">
      <alignment horizontal="centerContinuous" vertical="center" wrapText="1"/>
    </xf>
    <xf numFmtId="0" fontId="17" fillId="0" borderId="10">
      <alignment horizontal="center" vertical="center" wrapText="1"/>
    </xf>
    <xf numFmtId="9" fontId="2" fillId="0" borderId="0" applyFont="0" applyFill="0" applyBorder="0" applyAlignment="0" applyProtection="0"/>
  </cellStyleXfs>
  <cellXfs count="131">
    <xf numFmtId="0" fontId="0" fillId="0" borderId="0" xfId="0"/>
    <xf numFmtId="0" fontId="26" fillId="0" borderId="0" xfId="0" applyFont="1" applyBorder="1" applyAlignment="1">
      <alignment vertical="top"/>
    </xf>
    <xf numFmtId="0" fontId="26" fillId="0" borderId="5" xfId="0" applyFont="1" applyFill="1" applyBorder="1" applyAlignment="1">
      <alignment horizontal="left" vertical="top" wrapText="1" indent="1"/>
    </xf>
    <xf numFmtId="0" fontId="7" fillId="0" borderId="5" xfId="0" applyFont="1" applyFill="1" applyBorder="1" applyAlignment="1">
      <alignment horizontal="left" vertical="top" wrapText="1" indent="1"/>
    </xf>
    <xf numFmtId="49" fontId="30" fillId="0" borderId="0" xfId="0" applyNumberFormat="1" applyFont="1" applyFill="1" applyBorder="1" applyAlignment="1" applyProtection="1">
      <alignment horizontal="center" vertical="top" wrapText="1"/>
    </xf>
    <xf numFmtId="0" fontId="26" fillId="0" borderId="0" xfId="0" applyFont="1" applyFill="1" applyAlignment="1">
      <alignment vertical="top" wrapText="1"/>
    </xf>
    <xf numFmtId="0" fontId="26" fillId="0" borderId="0" xfId="0" applyFont="1" applyFill="1" applyAlignment="1">
      <alignment vertical="top"/>
    </xf>
    <xf numFmtId="0" fontId="26" fillId="11" borderId="0" xfId="0" applyFont="1" applyFill="1" applyAlignment="1">
      <alignment vertical="top"/>
    </xf>
    <xf numFmtId="0" fontId="26" fillId="11" borderId="0" xfId="0" applyFont="1" applyFill="1" applyAlignment="1">
      <alignment vertical="top" wrapText="1"/>
    </xf>
    <xf numFmtId="0" fontId="26" fillId="0" borderId="0" xfId="0" applyFont="1" applyFill="1" applyAlignment="1">
      <alignment horizontal="left" vertical="top"/>
    </xf>
    <xf numFmtId="0" fontId="7" fillId="0" borderId="0" xfId="0" applyFont="1" applyFill="1" applyAlignment="1">
      <alignment vertical="top" wrapText="1"/>
    </xf>
    <xf numFmtId="0" fontId="25" fillId="0" borderId="0" xfId="0" applyFont="1" applyFill="1" applyAlignment="1">
      <alignment horizontal="right" vertical="top"/>
    </xf>
    <xf numFmtId="180" fontId="30" fillId="0" borderId="0" xfId="0" applyNumberFormat="1" applyFont="1" applyFill="1" applyBorder="1" applyAlignment="1" applyProtection="1">
      <alignment horizontal="center" vertical="top" wrapText="1"/>
    </xf>
    <xf numFmtId="0" fontId="7" fillId="0" borderId="6" xfId="0" applyFont="1" applyFill="1" applyBorder="1" applyAlignment="1">
      <alignment horizontal="center" vertical="top"/>
    </xf>
    <xf numFmtId="0" fontId="21" fillId="0" borderId="4" xfId="0" applyFont="1" applyFill="1" applyBorder="1" applyAlignment="1">
      <alignment horizontal="left" vertical="top" wrapText="1" indent="1"/>
    </xf>
    <xf numFmtId="0" fontId="36" fillId="0" borderId="5" xfId="0" applyFont="1" applyFill="1" applyBorder="1" applyAlignment="1">
      <alignment horizontal="left" vertical="top" wrapText="1" indent="1"/>
    </xf>
    <xf numFmtId="0" fontId="26" fillId="0" borderId="0" xfId="0" applyFont="1" applyBorder="1" applyAlignment="1">
      <alignment horizontal="left" vertical="top" indent="1"/>
    </xf>
    <xf numFmtId="0" fontId="25" fillId="0" borderId="4" xfId="0" applyFont="1" applyBorder="1" applyAlignment="1">
      <alignment horizontal="left" vertical="top" wrapText="1" indent="1"/>
    </xf>
    <xf numFmtId="0" fontId="26" fillId="0" borderId="5" xfId="0" applyFont="1" applyBorder="1" applyAlignment="1">
      <alignment horizontal="left" vertical="top" wrapText="1" indent="1"/>
    </xf>
    <xf numFmtId="0" fontId="27" fillId="0" borderId="5" xfId="1" applyFont="1" applyBorder="1" applyAlignment="1">
      <alignment horizontal="left" vertical="top" wrapText="1" indent="1"/>
    </xf>
    <xf numFmtId="0" fontId="26" fillId="0" borderId="4" xfId="0" applyFont="1" applyFill="1" applyBorder="1" applyAlignment="1">
      <alignment horizontal="left" vertical="top" wrapText="1" indent="1"/>
    </xf>
    <xf numFmtId="0" fontId="27" fillId="0" borderId="5" xfId="1" applyFont="1" applyFill="1" applyBorder="1" applyAlignment="1">
      <alignment horizontal="left" vertical="top" wrapText="1" indent="1"/>
    </xf>
    <xf numFmtId="0" fontId="26" fillId="0" borderId="5" xfId="0" applyFont="1" applyFill="1" applyBorder="1" applyAlignment="1">
      <alignment horizontal="left" vertical="top" wrapText="1" indent="2"/>
    </xf>
    <xf numFmtId="0" fontId="28" fillId="0" borderId="5" xfId="0" applyFont="1" applyFill="1" applyBorder="1" applyAlignment="1">
      <alignment horizontal="left" vertical="top" wrapText="1" indent="1"/>
    </xf>
    <xf numFmtId="0" fontId="7" fillId="0" borderId="3" xfId="0" applyFont="1" applyBorder="1" applyAlignment="1">
      <alignment horizontal="left" vertical="top" wrapText="1" indent="1"/>
    </xf>
    <xf numFmtId="0" fontId="26" fillId="0" borderId="4" xfId="0" applyFont="1" applyBorder="1" applyAlignment="1">
      <alignment horizontal="left" vertical="top" wrapText="1" indent="1"/>
    </xf>
    <xf numFmtId="0" fontId="26" fillId="0" borderId="5" xfId="0" applyFont="1" applyBorder="1" applyAlignment="1">
      <alignment horizontal="left" vertical="top" wrapText="1" indent="3"/>
    </xf>
    <xf numFmtId="0" fontId="7" fillId="0" borderId="4" xfId="0" applyFont="1" applyBorder="1" applyAlignment="1">
      <alignment horizontal="left" vertical="top" wrapText="1" indent="1"/>
    </xf>
    <xf numFmtId="0" fontId="7" fillId="0" borderId="5" xfId="0" applyFont="1" applyBorder="1" applyAlignment="1">
      <alignment horizontal="left" vertical="top" wrapText="1" indent="3"/>
    </xf>
    <xf numFmtId="0" fontId="26" fillId="0" borderId="2" xfId="0" applyFont="1" applyBorder="1" applyAlignment="1">
      <alignment horizontal="left" vertical="top" wrapText="1" indent="1"/>
    </xf>
    <xf numFmtId="0" fontId="26" fillId="0" borderId="3" xfId="0" applyFont="1" applyBorder="1" applyAlignment="1">
      <alignment horizontal="left" vertical="top" wrapText="1" indent="3"/>
    </xf>
    <xf numFmtId="0" fontId="27" fillId="0" borderId="3" xfId="1" applyFont="1" applyBorder="1" applyAlignment="1">
      <alignment horizontal="left" vertical="top" wrapText="1" indent="1"/>
    </xf>
    <xf numFmtId="0" fontId="30" fillId="0" borderId="0" xfId="0" applyFont="1" applyFill="1" applyBorder="1" applyAlignment="1">
      <alignment horizontal="left" vertical="top" wrapText="1" indent="1"/>
    </xf>
    <xf numFmtId="164" fontId="7" fillId="0" borderId="14" xfId="2" applyFont="1" applyFill="1" applyBorder="1" applyAlignment="1" applyProtection="1">
      <alignment horizontal="center" vertical="center" wrapText="1"/>
      <protection locked="0"/>
    </xf>
    <xf numFmtId="164" fontId="7" fillId="0" borderId="14" xfId="2" applyFont="1" applyFill="1" applyBorder="1" applyAlignment="1" applyProtection="1">
      <alignment horizontal="right" vertical="center" wrapText="1"/>
      <protection locked="0"/>
    </xf>
    <xf numFmtId="0" fontId="7" fillId="0" borderId="14" xfId="0" applyFont="1" applyFill="1" applyBorder="1" applyAlignment="1">
      <alignment horizontal="left" vertical="center"/>
    </xf>
    <xf numFmtId="0" fontId="26" fillId="0" borderId="15" xfId="0" applyFont="1" applyFill="1" applyBorder="1" applyAlignment="1">
      <alignment vertical="center" wrapText="1"/>
    </xf>
    <xf numFmtId="43" fontId="26" fillId="0" borderId="16" xfId="0" applyNumberFormat="1" applyFont="1" applyFill="1" applyBorder="1" applyAlignment="1">
      <alignment vertical="center" wrapText="1"/>
    </xf>
    <xf numFmtId="0" fontId="26" fillId="0" borderId="17" xfId="0" applyFont="1" applyFill="1" applyBorder="1" applyAlignment="1">
      <alignment vertical="center" wrapText="1"/>
    </xf>
    <xf numFmtId="9" fontId="7" fillId="0" borderId="14" xfId="155" applyFont="1" applyFill="1" applyBorder="1" applyAlignment="1" applyProtection="1">
      <alignment horizontal="right" vertical="center" wrapText="1"/>
      <protection locked="0"/>
    </xf>
    <xf numFmtId="0" fontId="7" fillId="11" borderId="5" xfId="0" applyFont="1" applyFill="1" applyBorder="1" applyAlignment="1">
      <alignment horizontal="left" vertical="top" wrapText="1" indent="1"/>
    </xf>
    <xf numFmtId="0" fontId="7" fillId="11" borderId="5" xfId="0" applyFont="1" applyFill="1" applyBorder="1" applyAlignment="1">
      <alignment horizontal="left" vertical="top" wrapText="1" indent="2"/>
    </xf>
    <xf numFmtId="0" fontId="7" fillId="0" borderId="15" xfId="0" applyFont="1" applyFill="1" applyBorder="1" applyAlignment="1">
      <alignment vertical="top" wrapText="1"/>
    </xf>
    <xf numFmtId="0" fontId="26" fillId="11" borderId="0" xfId="0" applyFont="1" applyFill="1" applyAlignment="1">
      <alignment horizontal="left" vertical="top"/>
    </xf>
    <xf numFmtId="0" fontId="32" fillId="11" borderId="14" xfId="0" applyFont="1" applyFill="1" applyBorder="1" applyAlignment="1">
      <alignment horizontal="left" vertical="top" wrapText="1"/>
    </xf>
    <xf numFmtId="0" fontId="32" fillId="11" borderId="14" xfId="0" applyFont="1" applyFill="1" applyBorder="1" applyAlignment="1">
      <alignment horizontal="center" vertical="top" wrapText="1"/>
    </xf>
    <xf numFmtId="0" fontId="32" fillId="11" borderId="18" xfId="0" applyFont="1" applyFill="1" applyBorder="1" applyAlignment="1">
      <alignment horizontal="left" vertical="top" wrapText="1"/>
    </xf>
    <xf numFmtId="0" fontId="26" fillId="11" borderId="0" xfId="0" applyFont="1" applyFill="1" applyBorder="1" applyAlignment="1">
      <alignment horizontal="left" vertical="top" wrapText="1"/>
    </xf>
    <xf numFmtId="0" fontId="25" fillId="11" borderId="0" xfId="0" applyFont="1" applyFill="1" applyAlignment="1">
      <alignment vertical="top"/>
    </xf>
    <xf numFmtId="182" fontId="32" fillId="11" borderId="14" xfId="2" applyNumberFormat="1" applyFont="1" applyFill="1" applyBorder="1" applyAlignment="1">
      <alignment horizontal="left" vertical="top" wrapText="1"/>
    </xf>
    <xf numFmtId="182" fontId="32" fillId="11" borderId="22" xfId="2" applyNumberFormat="1" applyFont="1" applyFill="1" applyBorder="1" applyAlignment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/>
    </xf>
    <xf numFmtId="0" fontId="26" fillId="0" borderId="0" xfId="0" applyFont="1" applyFill="1" applyBorder="1" applyAlignment="1">
      <alignment horizontal="left" vertical="top" wrapText="1" indent="1"/>
    </xf>
    <xf numFmtId="0" fontId="26" fillId="0" borderId="14" xfId="0" applyFont="1" applyFill="1" applyBorder="1" applyAlignment="1">
      <alignment horizontal="left" vertical="top" wrapText="1" indent="1"/>
    </xf>
    <xf numFmtId="0" fontId="32" fillId="0" borderId="14" xfId="0" applyFont="1" applyFill="1" applyBorder="1" applyAlignment="1">
      <alignment horizontal="left" vertical="top" wrapText="1" indent="1"/>
    </xf>
    <xf numFmtId="0" fontId="32" fillId="0" borderId="14" xfId="0" applyFont="1" applyBorder="1" applyAlignment="1">
      <alignment horizontal="left" vertical="top" wrapText="1" indent="1"/>
    </xf>
    <xf numFmtId="0" fontId="21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49" fontId="32" fillId="11" borderId="14" xfId="0" applyNumberFormat="1" applyFont="1" applyFill="1" applyBorder="1" applyAlignment="1">
      <alignment horizontal="center" vertical="top" wrapText="1"/>
    </xf>
    <xf numFmtId="0" fontId="31" fillId="11" borderId="0" xfId="0" applyFont="1" applyFill="1" applyBorder="1" applyAlignment="1" applyProtection="1">
      <alignment horizontal="left" vertical="top"/>
    </xf>
    <xf numFmtId="0" fontId="7" fillId="0" borderId="6" xfId="0" applyFont="1" applyFill="1" applyBorder="1" applyAlignment="1">
      <alignment horizontal="left" vertical="top" wrapText="1"/>
    </xf>
    <xf numFmtId="0" fontId="26" fillId="11" borderId="14" xfId="0" applyFont="1" applyFill="1" applyBorder="1" applyAlignment="1">
      <alignment horizontal="center" vertical="top"/>
    </xf>
    <xf numFmtId="0" fontId="26" fillId="11" borderId="0" xfId="0" applyFont="1" applyFill="1" applyAlignment="1">
      <alignment horizontal="center" vertical="top"/>
    </xf>
    <xf numFmtId="0" fontId="25" fillId="0" borderId="1" xfId="0" applyFont="1" applyBorder="1" applyAlignment="1">
      <alignment vertical="top"/>
    </xf>
    <xf numFmtId="182" fontId="32" fillId="11" borderId="27" xfId="2" applyNumberFormat="1" applyFont="1" applyFill="1" applyBorder="1" applyAlignment="1">
      <alignment horizontal="left" vertical="top" wrapText="1"/>
    </xf>
    <xf numFmtId="0" fontId="26" fillId="11" borderId="0" xfId="0" applyFont="1" applyFill="1" applyBorder="1" applyAlignment="1">
      <alignment horizontal="center" vertical="center"/>
    </xf>
    <xf numFmtId="182" fontId="32" fillId="11" borderId="0" xfId="2" applyNumberFormat="1" applyFont="1" applyFill="1" applyBorder="1" applyAlignment="1">
      <alignment horizontal="left" vertical="top" wrapText="1"/>
    </xf>
    <xf numFmtId="165" fontId="21" fillId="0" borderId="4" xfId="0" applyNumberFormat="1" applyFont="1" applyFill="1" applyBorder="1" applyAlignment="1">
      <alignment horizontal="left" vertical="top" wrapText="1" indent="3"/>
    </xf>
    <xf numFmtId="0" fontId="26" fillId="11" borderId="27" xfId="0" applyFont="1" applyFill="1" applyBorder="1" applyAlignment="1">
      <alignment horizontal="center" vertical="top"/>
    </xf>
    <xf numFmtId="0" fontId="32" fillId="11" borderId="27" xfId="0" applyFont="1" applyFill="1" applyBorder="1" applyAlignment="1">
      <alignment horizontal="left" vertical="top" wrapText="1"/>
    </xf>
    <xf numFmtId="0" fontId="32" fillId="11" borderId="27" xfId="0" applyFont="1" applyFill="1" applyBorder="1" applyAlignment="1">
      <alignment horizontal="center" vertical="top" wrapText="1"/>
    </xf>
    <xf numFmtId="0" fontId="26" fillId="11" borderId="27" xfId="0" applyFont="1" applyFill="1" applyBorder="1" applyAlignment="1">
      <alignment vertical="top" wrapText="1"/>
    </xf>
    <xf numFmtId="0" fontId="26" fillId="11" borderId="14" xfId="0" applyFont="1" applyFill="1" applyBorder="1" applyAlignment="1">
      <alignment vertical="top" wrapText="1"/>
    </xf>
    <xf numFmtId="0" fontId="26" fillId="11" borderId="0" xfId="0" applyFont="1" applyFill="1" applyBorder="1" applyAlignment="1">
      <alignment horizontal="left" vertical="center" wrapText="1"/>
    </xf>
    <xf numFmtId="0" fontId="40" fillId="0" borderId="14" xfId="1" applyFont="1" applyFill="1" applyBorder="1" applyAlignment="1">
      <alignment horizontal="left" vertical="top" wrapText="1"/>
    </xf>
    <xf numFmtId="0" fontId="40" fillId="0" borderId="14" xfId="1" applyFont="1" applyBorder="1" applyAlignment="1">
      <alignment horizontal="left" vertical="top" wrapText="1"/>
    </xf>
    <xf numFmtId="181" fontId="41" fillId="0" borderId="14" xfId="2" applyNumberFormat="1" applyFont="1" applyBorder="1" applyAlignment="1">
      <alignment horizontal="right" vertical="center" wrapText="1" indent="1"/>
    </xf>
    <xf numFmtId="181" fontId="41" fillId="11" borderId="14" xfId="2" applyNumberFormat="1" applyFont="1" applyFill="1" applyBorder="1" applyAlignment="1">
      <alignment horizontal="right" vertical="center" wrapText="1" indent="1"/>
    </xf>
    <xf numFmtId="181" fontId="42" fillId="0" borderId="14" xfId="2" applyNumberFormat="1" applyFont="1" applyBorder="1" applyAlignment="1">
      <alignment horizontal="center" vertical="center" wrapText="1"/>
    </xf>
    <xf numFmtId="0" fontId="43" fillId="0" borderId="14" xfId="0" applyFont="1" applyFill="1" applyBorder="1" applyAlignment="1">
      <alignment horizontal="left" vertical="top" wrapText="1" indent="1"/>
    </xf>
    <xf numFmtId="0" fontId="7" fillId="0" borderId="14" xfId="3" applyFont="1" applyFill="1" applyBorder="1" applyAlignment="1">
      <alignment horizontal="left" vertical="top" wrapText="1" indent="1"/>
    </xf>
    <xf numFmtId="0" fontId="7" fillId="0" borderId="14" xfId="3" applyFont="1" applyFill="1" applyBorder="1" applyAlignment="1">
      <alignment horizontal="left" vertical="top" indent="1"/>
    </xf>
    <xf numFmtId="0" fontId="26" fillId="0" borderId="16" xfId="0" applyFont="1" applyFill="1" applyBorder="1" applyAlignment="1">
      <alignment vertical="top" wrapText="1"/>
    </xf>
    <xf numFmtId="0" fontId="26" fillId="0" borderId="17" xfId="0" applyFont="1" applyFill="1" applyBorder="1" applyAlignment="1">
      <alignment vertical="top" wrapText="1"/>
    </xf>
    <xf numFmtId="0" fontId="7" fillId="11" borderId="16" xfId="0" applyFont="1" applyFill="1" applyBorder="1" applyAlignment="1">
      <alignment vertical="top" wrapText="1"/>
    </xf>
    <xf numFmtId="0" fontId="26" fillId="11" borderId="16" xfId="0" applyFont="1" applyFill="1" applyBorder="1" applyAlignment="1">
      <alignment vertical="top" wrapText="1"/>
    </xf>
    <xf numFmtId="0" fontId="26" fillId="11" borderId="17" xfId="0" applyFont="1" applyFill="1" applyBorder="1" applyAlignment="1">
      <alignment vertical="top" wrapText="1"/>
    </xf>
    <xf numFmtId="49" fontId="26" fillId="11" borderId="14" xfId="0" applyNumberFormat="1" applyFont="1" applyFill="1" applyBorder="1" applyAlignment="1">
      <alignment horizontal="left" vertical="top" wrapText="1"/>
    </xf>
    <xf numFmtId="179" fontId="26" fillId="11" borderId="14" xfId="0" applyNumberFormat="1" applyFont="1" applyFill="1" applyBorder="1" applyAlignment="1">
      <alignment horizontal="left" vertical="top" wrapText="1"/>
    </xf>
    <xf numFmtId="0" fontId="7" fillId="0" borderId="16" xfId="0" applyFont="1" applyFill="1" applyBorder="1" applyAlignment="1">
      <alignment vertical="top" wrapText="1"/>
    </xf>
    <xf numFmtId="166" fontId="26" fillId="0" borderId="14" xfId="2" applyNumberFormat="1" applyFont="1" applyFill="1" applyBorder="1" applyAlignment="1">
      <alignment horizontal="left" vertical="top" wrapText="1"/>
    </xf>
    <xf numFmtId="166" fontId="26" fillId="11" borderId="14" xfId="2" applyNumberFormat="1" applyFont="1" applyFill="1" applyBorder="1" applyAlignment="1">
      <alignment horizontal="left" vertical="top" wrapText="1"/>
    </xf>
    <xf numFmtId="49" fontId="26" fillId="11" borderId="15" xfId="0" applyNumberFormat="1" applyFont="1" applyFill="1" applyBorder="1" applyAlignment="1">
      <alignment horizontal="center" vertical="top" wrapText="1"/>
    </xf>
    <xf numFmtId="49" fontId="26" fillId="11" borderId="16" xfId="0" applyNumberFormat="1" applyFont="1" applyFill="1" applyBorder="1" applyAlignment="1">
      <alignment horizontal="center" vertical="top" wrapText="1"/>
    </xf>
    <xf numFmtId="49" fontId="26" fillId="11" borderId="17" xfId="0" applyNumberFormat="1" applyFont="1" applyFill="1" applyBorder="1" applyAlignment="1">
      <alignment horizontal="center" vertical="top" wrapText="1"/>
    </xf>
    <xf numFmtId="183" fontId="26" fillId="0" borderId="14" xfId="2" applyNumberFormat="1" applyFont="1" applyFill="1" applyBorder="1" applyAlignment="1">
      <alignment horizontal="left" vertical="top" wrapText="1"/>
    </xf>
    <xf numFmtId="49" fontId="26" fillId="0" borderId="17" xfId="0" applyNumberFormat="1" applyFont="1" applyFill="1" applyBorder="1" applyAlignment="1">
      <alignment horizontal="center" vertical="top" wrapText="1"/>
    </xf>
    <xf numFmtId="49" fontId="26" fillId="0" borderId="14" xfId="0" applyNumberFormat="1" applyFont="1" applyFill="1" applyBorder="1" applyAlignment="1">
      <alignment horizontal="center" vertical="top" wrapText="1"/>
    </xf>
    <xf numFmtId="0" fontId="26" fillId="11" borderId="19" xfId="0" applyFont="1" applyFill="1" applyBorder="1" applyAlignment="1">
      <alignment horizontal="center" vertical="center"/>
    </xf>
    <xf numFmtId="0" fontId="26" fillId="11" borderId="20" xfId="0" applyFont="1" applyFill="1" applyBorder="1" applyAlignment="1">
      <alignment horizontal="center" vertical="center"/>
    </xf>
    <xf numFmtId="0" fontId="26" fillId="11" borderId="21" xfId="0" applyFont="1" applyFill="1" applyBorder="1" applyAlignment="1">
      <alignment horizontal="center" vertical="center"/>
    </xf>
    <xf numFmtId="0" fontId="26" fillId="11" borderId="26" xfId="0" applyFont="1" applyFill="1" applyBorder="1" applyAlignment="1">
      <alignment horizontal="left" vertical="center" wrapText="1"/>
    </xf>
    <xf numFmtId="0" fontId="26" fillId="11" borderId="20" xfId="0" applyFont="1" applyFill="1" applyBorder="1" applyAlignment="1">
      <alignment horizontal="left" vertical="center" wrapText="1"/>
    </xf>
    <xf numFmtId="0" fontId="26" fillId="11" borderId="21" xfId="0" applyFont="1" applyFill="1" applyBorder="1" applyAlignment="1">
      <alignment horizontal="left" vertical="center" wrapText="1"/>
    </xf>
    <xf numFmtId="0" fontId="26" fillId="11" borderId="31" xfId="0" applyFont="1" applyFill="1" applyBorder="1" applyAlignment="1">
      <alignment horizontal="center" vertical="center"/>
    </xf>
    <xf numFmtId="0" fontId="26" fillId="11" borderId="32" xfId="0" applyFont="1" applyFill="1" applyBorder="1" applyAlignment="1">
      <alignment horizontal="center" vertical="center"/>
    </xf>
    <xf numFmtId="0" fontId="26" fillId="11" borderId="33" xfId="0" applyFont="1" applyFill="1" applyBorder="1" applyAlignment="1">
      <alignment horizontal="center" vertical="center"/>
    </xf>
    <xf numFmtId="0" fontId="26" fillId="11" borderId="34" xfId="0" applyFont="1" applyFill="1" applyBorder="1" applyAlignment="1">
      <alignment horizontal="left" vertical="center" wrapText="1"/>
    </xf>
    <xf numFmtId="0" fontId="26" fillId="11" borderId="23" xfId="0" applyFont="1" applyFill="1" applyBorder="1" applyAlignment="1">
      <alignment horizontal="left" vertical="center" wrapText="1"/>
    </xf>
    <xf numFmtId="0" fontId="26" fillId="11" borderId="24" xfId="0" applyFont="1" applyFill="1" applyBorder="1" applyAlignment="1">
      <alignment horizontal="left" vertical="center" wrapText="1"/>
    </xf>
    <xf numFmtId="0" fontId="26" fillId="11" borderId="25" xfId="0" applyFont="1" applyFill="1" applyBorder="1" applyAlignment="1">
      <alignment horizontal="left" vertical="center" wrapText="1"/>
    </xf>
    <xf numFmtId="0" fontId="32" fillId="11" borderId="27" xfId="2" applyNumberFormat="1" applyFont="1" applyFill="1" applyBorder="1" applyAlignment="1">
      <alignment horizontal="left" vertical="center" wrapText="1"/>
    </xf>
    <xf numFmtId="0" fontId="32" fillId="11" borderId="28" xfId="2" applyNumberFormat="1" applyFont="1" applyFill="1" applyBorder="1" applyAlignment="1">
      <alignment horizontal="left" vertical="center" wrapText="1"/>
    </xf>
    <xf numFmtId="0" fontId="32" fillId="11" borderId="30" xfId="2" applyNumberFormat="1" applyFont="1" applyFill="1" applyBorder="1" applyAlignment="1">
      <alignment horizontal="left" vertical="center" wrapText="1"/>
    </xf>
    <xf numFmtId="0" fontId="26" fillId="11" borderId="27" xfId="0" applyFont="1" applyFill="1" applyBorder="1" applyAlignment="1">
      <alignment horizontal="center" vertical="center"/>
    </xf>
    <xf numFmtId="0" fontId="26" fillId="11" borderId="28" xfId="0" applyFont="1" applyFill="1" applyBorder="1" applyAlignment="1">
      <alignment horizontal="center" vertical="center"/>
    </xf>
    <xf numFmtId="0" fontId="26" fillId="11" borderId="29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vertical="top" wrapText="1"/>
    </xf>
    <xf numFmtId="0" fontId="7" fillId="0" borderId="35" xfId="0" applyFont="1" applyBorder="1" applyAlignment="1">
      <alignment horizontal="left" vertical="center" wrapText="1" indent="2"/>
    </xf>
    <xf numFmtId="0" fontId="26" fillId="0" borderId="5" xfId="0" applyFont="1" applyBorder="1" applyAlignment="1">
      <alignment horizontal="left" vertical="top" wrapText="1" indent="2"/>
    </xf>
    <xf numFmtId="0" fontId="25" fillId="0" borderId="1" xfId="0" applyFont="1" applyBorder="1" applyAlignment="1">
      <alignment horizontal="left" vertical="top" indent="1"/>
    </xf>
    <xf numFmtId="0" fontId="25" fillId="0" borderId="4" xfId="0" applyFont="1" applyBorder="1" applyAlignment="1">
      <alignment horizontal="left" vertical="top" wrapText="1" indent="1"/>
    </xf>
    <xf numFmtId="0" fontId="25" fillId="0" borderId="5" xfId="0" applyFont="1" applyBorder="1" applyAlignment="1">
      <alignment horizontal="left" vertical="top" wrapText="1" indent="1"/>
    </xf>
    <xf numFmtId="0" fontId="25" fillId="0" borderId="3" xfId="0" applyFont="1" applyBorder="1" applyAlignment="1">
      <alignment horizontal="left" vertical="top" wrapText="1" indent="1"/>
    </xf>
    <xf numFmtId="0" fontId="25" fillId="0" borderId="4" xfId="0" applyFont="1" applyFill="1" applyBorder="1" applyAlignment="1">
      <alignment horizontal="left" vertical="top" wrapText="1" indent="1"/>
    </xf>
    <xf numFmtId="0" fontId="25" fillId="0" borderId="5" xfId="0" applyFont="1" applyFill="1" applyBorder="1" applyAlignment="1">
      <alignment horizontal="left" vertical="top" wrapText="1" indent="1"/>
    </xf>
    <xf numFmtId="0" fontId="29" fillId="0" borderId="3" xfId="0" applyFont="1" applyFill="1" applyBorder="1" applyAlignment="1">
      <alignment horizontal="left" vertical="top" wrapText="1" indent="1"/>
    </xf>
    <xf numFmtId="0" fontId="25" fillId="0" borderId="5" xfId="0" applyFont="1" applyBorder="1" applyAlignment="1">
      <alignment horizontal="left" vertical="top" wrapText="1" indent="1"/>
    </xf>
    <xf numFmtId="0" fontId="29" fillId="0" borderId="5" xfId="0" applyFont="1" applyBorder="1" applyAlignment="1">
      <alignment horizontal="left" vertical="top" wrapText="1" indent="1"/>
    </xf>
    <xf numFmtId="0" fontId="25" fillId="0" borderId="2" xfId="0" applyFont="1" applyBorder="1" applyAlignment="1">
      <alignment horizontal="left" vertical="top" wrapText="1" indent="1"/>
    </xf>
  </cellXfs>
  <cellStyles count="156">
    <cellStyle name="2.Жирный" xfId="9" xr:uid="{00000000-0005-0000-0000-000000000000}"/>
    <cellStyle name="Calculation Cell" xfId="10" xr:uid="{00000000-0005-0000-0000-000001000000}"/>
    <cellStyle name="Calculation Cell 2" xfId="11" xr:uid="{00000000-0005-0000-0000-000002000000}"/>
    <cellStyle name="Calculation Cell 2 2" xfId="12" xr:uid="{00000000-0005-0000-0000-000003000000}"/>
    <cellStyle name="Comma [0]_Budget_адреска на Левобережке_12.08.05" xfId="13" xr:uid="{00000000-0005-0000-0000-000004000000}"/>
    <cellStyle name="Comma_Budget_адреска на Левобережке_12.08.05" xfId="14" xr:uid="{00000000-0005-0000-0000-000005000000}"/>
    <cellStyle name="Currency [0]_Budget_адреска на Левобережке_12.08.05" xfId="15" xr:uid="{00000000-0005-0000-0000-000006000000}"/>
    <cellStyle name="Currency_Budget_адреска на Левобережке_12.08.05" xfId="16" xr:uid="{00000000-0005-0000-0000-000007000000}"/>
    <cellStyle name="Double-Click cell" xfId="17" xr:uid="{00000000-0005-0000-0000-000008000000}"/>
    <cellStyle name="Double-Click cell 2" xfId="18" xr:uid="{00000000-0005-0000-0000-000009000000}"/>
    <cellStyle name="Entry cell" xfId="19" xr:uid="{00000000-0005-0000-0000-00000A000000}"/>
    <cellStyle name="Entry cell 2" xfId="20" xr:uid="{00000000-0005-0000-0000-00000B000000}"/>
    <cellStyle name="Excel Built-in Normal" xfId="21" xr:uid="{00000000-0005-0000-0000-00000C000000}"/>
    <cellStyle name="Excel Built-in Normal 1" xfId="22" xr:uid="{00000000-0005-0000-0000-00000D000000}"/>
    <cellStyle name="Excel Built-in Normal 1 2" xfId="23" xr:uid="{00000000-0005-0000-0000-00000E000000}"/>
    <cellStyle name="Excel Built-in Normal 1 2 2" xfId="24" xr:uid="{00000000-0005-0000-0000-00000F000000}"/>
    <cellStyle name="Excel Built-in Normal 1 3" xfId="25" xr:uid="{00000000-0005-0000-0000-000010000000}"/>
    <cellStyle name="Excel Built-in Normal 2" xfId="26" xr:uid="{00000000-0005-0000-0000-000011000000}"/>
    <cellStyle name="Excel Built-in Normal 2 2" xfId="27" xr:uid="{00000000-0005-0000-0000-000012000000}"/>
    <cellStyle name="Excel Built-in Normal 3" xfId="28" xr:uid="{00000000-0005-0000-0000-000013000000}"/>
    <cellStyle name="Followed Hyperlink_Copy of Levoberegka_PR_05.09.05" xfId="29" xr:uid="{00000000-0005-0000-0000-000014000000}"/>
    <cellStyle name="Front Sheet" xfId="30" xr:uid="{00000000-0005-0000-0000-000015000000}"/>
    <cellStyle name="Front Sheet 2" xfId="31" xr:uid="{00000000-0005-0000-0000-000016000000}"/>
    <cellStyle name="Heads" xfId="32" xr:uid="{00000000-0005-0000-0000-000017000000}"/>
    <cellStyle name="Heads 2" xfId="33" xr:uid="{00000000-0005-0000-0000-000018000000}"/>
    <cellStyle name="Hyperlink_! FINAL Total budget_BOARDS 3x6_FoxMart" xfId="34" xr:uid="{00000000-0005-0000-0000-000019000000}"/>
    <cellStyle name="Iau?iue_CHARPRIC" xfId="35" xr:uid="{00000000-0005-0000-0000-00001A000000}"/>
    <cellStyle name="Mark-up/W Days" xfId="36" xr:uid="{00000000-0005-0000-0000-00001B000000}"/>
    <cellStyle name="Mark-up/W Days 2" xfId="37" xr:uid="{00000000-0005-0000-0000-00001C000000}"/>
    <cellStyle name="Mark-up/W Days 2 2" xfId="38" xr:uid="{00000000-0005-0000-0000-00001D000000}"/>
    <cellStyle name="NIC % cell" xfId="39" xr:uid="{00000000-0005-0000-0000-00001E000000}"/>
    <cellStyle name="NIC % cell 2" xfId="40" xr:uid="{00000000-0005-0000-0000-00001F000000}"/>
    <cellStyle name="NIC Calculation Cell" xfId="41" xr:uid="{00000000-0005-0000-0000-000020000000}"/>
    <cellStyle name="NIC Calculation Cell 2" xfId="42" xr:uid="{00000000-0005-0000-0000-000021000000}"/>
    <cellStyle name="NIC Calculation Cell 2 2" xfId="43" xr:uid="{00000000-0005-0000-0000-000022000000}"/>
    <cellStyle name="Non-entry Cell" xfId="44" xr:uid="{00000000-0005-0000-0000-000023000000}"/>
    <cellStyle name="Non-entry Cell 2" xfId="45" xr:uid="{00000000-0005-0000-0000-000024000000}"/>
    <cellStyle name="Non-entry Cell 2 2" xfId="46" xr:uid="{00000000-0005-0000-0000-000025000000}"/>
    <cellStyle name="Normal_! FINAL Total budget_BOARDS 3x6_FoxMart" xfId="47" xr:uid="{00000000-0005-0000-0000-000026000000}"/>
    <cellStyle name="Optional cell" xfId="48" xr:uid="{00000000-0005-0000-0000-000027000000}"/>
    <cellStyle name="Optional cell 2" xfId="49" xr:uid="{00000000-0005-0000-0000-000028000000}"/>
    <cellStyle name="Optional cell 2 2" xfId="50" xr:uid="{00000000-0005-0000-0000-000029000000}"/>
    <cellStyle name="Orig Calc Cell" xfId="51" xr:uid="{00000000-0005-0000-0000-00002A000000}"/>
    <cellStyle name="Orig Calc Cell 2" xfId="52" xr:uid="{00000000-0005-0000-0000-00002B000000}"/>
    <cellStyle name="Orig Entry cell" xfId="53" xr:uid="{00000000-0005-0000-0000-00002C000000}"/>
    <cellStyle name="Orig Entry cell 2" xfId="54" xr:uid="{00000000-0005-0000-0000-00002D000000}"/>
    <cellStyle name="Ouny?e [0]_CHARPRIC" xfId="55" xr:uid="{00000000-0005-0000-0000-00002E000000}"/>
    <cellStyle name="Ouny?e_CHARPRIC" xfId="56" xr:uid="{00000000-0005-0000-0000-00002F000000}"/>
    <cellStyle name="Standard_Pst_98 Arbeitsmappe" xfId="57" xr:uid="{00000000-0005-0000-0000-000030000000}"/>
    <cellStyle name="Stock entry cell" xfId="58" xr:uid="{00000000-0005-0000-0000-000031000000}"/>
    <cellStyle name="Stock entry cell 2" xfId="59" xr:uid="{00000000-0005-0000-0000-000032000000}"/>
    <cellStyle name="Stock entry cell 2 2" xfId="60" xr:uid="{00000000-0005-0000-0000-000033000000}"/>
    <cellStyle name="Stock feet/metres" xfId="61" xr:uid="{00000000-0005-0000-0000-000034000000}"/>
    <cellStyle name="Stock feet/metres 2" xfId="62" xr:uid="{00000000-0005-0000-0000-000035000000}"/>
    <cellStyle name="Stock feet/metres 2 2" xfId="63" xr:uid="{00000000-0005-0000-0000-000036000000}"/>
    <cellStyle name="Stock rate entry cell" xfId="64" xr:uid="{00000000-0005-0000-0000-000037000000}"/>
    <cellStyle name="Stock rate entry cell 2" xfId="65" xr:uid="{00000000-0005-0000-0000-000038000000}"/>
    <cellStyle name="Text Calculation Cell" xfId="66" xr:uid="{00000000-0005-0000-0000-000039000000}"/>
    <cellStyle name="Text Calculation Cell 2" xfId="67" xr:uid="{00000000-0005-0000-0000-00003A000000}"/>
    <cellStyle name="Text Calculation Cell 2 2" xfId="68" xr:uid="{00000000-0005-0000-0000-00003B000000}"/>
    <cellStyle name="Text entry cell" xfId="69" xr:uid="{00000000-0005-0000-0000-00003C000000}"/>
    <cellStyle name="Text entry cell 2" xfId="70" xr:uid="{00000000-0005-0000-0000-00003D000000}"/>
    <cellStyle name="Text entry cell 2 2" xfId="71" xr:uid="{00000000-0005-0000-0000-00003E000000}"/>
    <cellStyle name="Text Unit Cell" xfId="72" xr:uid="{00000000-0005-0000-0000-00003F000000}"/>
    <cellStyle name="Text Unit Cell 2" xfId="73" xr:uid="{00000000-0005-0000-0000-000040000000}"/>
    <cellStyle name="Text Unit Cell 2 2" xfId="74" xr:uid="{00000000-0005-0000-0000-000041000000}"/>
    <cellStyle name="Total" xfId="75" xr:uid="{00000000-0005-0000-0000-000042000000}"/>
    <cellStyle name="Total 2" xfId="76" xr:uid="{00000000-0005-0000-0000-000043000000}"/>
    <cellStyle name="Total 2 2" xfId="77" xr:uid="{00000000-0005-0000-0000-000044000000}"/>
    <cellStyle name="Відсотковий" xfId="155" builtinId="5"/>
    <cellStyle name="Гіперпосилання" xfId="1" builtinId="8"/>
    <cellStyle name="Денежный 2" xfId="78" xr:uid="{00000000-0005-0000-0000-000047000000}"/>
    <cellStyle name="Денежный 3" xfId="79" xr:uid="{00000000-0005-0000-0000-000048000000}"/>
    <cellStyle name="Денежный 4" xfId="80" xr:uid="{00000000-0005-0000-0000-000049000000}"/>
    <cellStyle name="Денежный 5" xfId="81" xr:uid="{00000000-0005-0000-0000-00004A000000}"/>
    <cellStyle name="Заголовок" xfId="82" xr:uid="{00000000-0005-0000-0000-00004B000000}"/>
    <cellStyle name="Заголовок 1 2" xfId="83" xr:uid="{00000000-0005-0000-0000-00004C000000}"/>
    <cellStyle name="Звичайний" xfId="0" builtinId="0"/>
    <cellStyle name="Личный" xfId="84" xr:uid="{00000000-0005-0000-0000-00004E000000}"/>
    <cellStyle name="Обычный 10" xfId="85" xr:uid="{00000000-0005-0000-0000-00004F000000}"/>
    <cellStyle name="Обычный 10 2" xfId="86" xr:uid="{00000000-0005-0000-0000-000050000000}"/>
    <cellStyle name="Обычный 11" xfId="87" xr:uid="{00000000-0005-0000-0000-000051000000}"/>
    <cellStyle name="Обычный 12" xfId="88" xr:uid="{00000000-0005-0000-0000-000052000000}"/>
    <cellStyle name="Обычный 13" xfId="89" xr:uid="{00000000-0005-0000-0000-000053000000}"/>
    <cellStyle name="Обычный 14" xfId="90" xr:uid="{00000000-0005-0000-0000-000054000000}"/>
    <cellStyle name="Обычный 15" xfId="91" xr:uid="{00000000-0005-0000-0000-000055000000}"/>
    <cellStyle name="Обычный 15 2" xfId="92" xr:uid="{00000000-0005-0000-0000-000056000000}"/>
    <cellStyle name="Обычный 16" xfId="93" xr:uid="{00000000-0005-0000-0000-000057000000}"/>
    <cellStyle name="Обычный 17" xfId="94" xr:uid="{00000000-0005-0000-0000-000058000000}"/>
    <cellStyle name="Обычный 18" xfId="95" xr:uid="{00000000-0005-0000-0000-000059000000}"/>
    <cellStyle name="Обычный 19" xfId="96" xr:uid="{00000000-0005-0000-0000-00005A000000}"/>
    <cellStyle name="Обычный 2" xfId="4" xr:uid="{00000000-0005-0000-0000-00005B000000}"/>
    <cellStyle name="Обычный 2 10" xfId="97" xr:uid="{00000000-0005-0000-0000-00005C000000}"/>
    <cellStyle name="Обычный 2 2" xfId="98" xr:uid="{00000000-0005-0000-0000-00005D000000}"/>
    <cellStyle name="Обычный 2 2 2" xfId="99" xr:uid="{00000000-0005-0000-0000-00005E000000}"/>
    <cellStyle name="Обычный 2 2 2 10" xfId="100" xr:uid="{00000000-0005-0000-0000-00005F000000}"/>
    <cellStyle name="Обычный 2 2 2 2" xfId="101" xr:uid="{00000000-0005-0000-0000-000060000000}"/>
    <cellStyle name="Обычный 2 2 2 2 2" xfId="102" xr:uid="{00000000-0005-0000-0000-000061000000}"/>
    <cellStyle name="Обычный 2 2 2 2 2 2" xfId="103" xr:uid="{00000000-0005-0000-0000-000062000000}"/>
    <cellStyle name="Обычный 2 2 2 2 3" xfId="104" xr:uid="{00000000-0005-0000-0000-000063000000}"/>
    <cellStyle name="Обычный 2 2 2 2 4" xfId="105" xr:uid="{00000000-0005-0000-0000-000064000000}"/>
    <cellStyle name="Обычный 2 2 2 2 5" xfId="106" xr:uid="{00000000-0005-0000-0000-000065000000}"/>
    <cellStyle name="Обычный 2 2 2 2 6" xfId="107" xr:uid="{00000000-0005-0000-0000-000066000000}"/>
    <cellStyle name="Обычный 2 2 2 2 7" xfId="108" xr:uid="{00000000-0005-0000-0000-000067000000}"/>
    <cellStyle name="Обычный 2 2 2 3" xfId="109" xr:uid="{00000000-0005-0000-0000-000068000000}"/>
    <cellStyle name="Обычный 2 2 2 4" xfId="110" xr:uid="{00000000-0005-0000-0000-000069000000}"/>
    <cellStyle name="Обычный 2 2 2 5" xfId="111" xr:uid="{00000000-0005-0000-0000-00006A000000}"/>
    <cellStyle name="Обычный 2 2 2 6" xfId="112" xr:uid="{00000000-0005-0000-0000-00006B000000}"/>
    <cellStyle name="Обычный 2 2 2 7" xfId="113" xr:uid="{00000000-0005-0000-0000-00006C000000}"/>
    <cellStyle name="Обычный 2 2 2 8" xfId="114" xr:uid="{00000000-0005-0000-0000-00006D000000}"/>
    <cellStyle name="Обычный 2 2 2 9" xfId="115" xr:uid="{00000000-0005-0000-0000-00006E000000}"/>
    <cellStyle name="Обычный 2 2 3" xfId="116" xr:uid="{00000000-0005-0000-0000-00006F000000}"/>
    <cellStyle name="Обычный 2 2 4" xfId="117" xr:uid="{00000000-0005-0000-0000-000070000000}"/>
    <cellStyle name="Обычный 2 2 5" xfId="118" xr:uid="{00000000-0005-0000-0000-000071000000}"/>
    <cellStyle name="Обычный 2 2 6" xfId="119" xr:uid="{00000000-0005-0000-0000-000072000000}"/>
    <cellStyle name="Обычный 2 2 7" xfId="120" xr:uid="{00000000-0005-0000-0000-000073000000}"/>
    <cellStyle name="Обычный 2 3" xfId="121" xr:uid="{00000000-0005-0000-0000-000074000000}"/>
    <cellStyle name="Обычный 2 4" xfId="122" xr:uid="{00000000-0005-0000-0000-000075000000}"/>
    <cellStyle name="Обычный 2 5" xfId="123" xr:uid="{00000000-0005-0000-0000-000076000000}"/>
    <cellStyle name="Обычный 2 6" xfId="124" xr:uid="{00000000-0005-0000-0000-000077000000}"/>
    <cellStyle name="Обычный 2 7" xfId="125" xr:uid="{00000000-0005-0000-0000-000078000000}"/>
    <cellStyle name="Обычный 2 8" xfId="126" xr:uid="{00000000-0005-0000-0000-000079000000}"/>
    <cellStyle name="Обычный 2 9" xfId="127" xr:uid="{00000000-0005-0000-0000-00007A000000}"/>
    <cellStyle name="Обычный 20" xfId="128" xr:uid="{00000000-0005-0000-0000-00007B000000}"/>
    <cellStyle name="Обычный 24" xfId="129" xr:uid="{00000000-0005-0000-0000-00007C000000}"/>
    <cellStyle name="Обычный 24 2" xfId="130" xr:uid="{00000000-0005-0000-0000-00007D000000}"/>
    <cellStyle name="Обычный 3" xfId="6" xr:uid="{00000000-0005-0000-0000-00007E000000}"/>
    <cellStyle name="Обычный 3 2" xfId="7" xr:uid="{00000000-0005-0000-0000-00007F000000}"/>
    <cellStyle name="Обычный 3 3" xfId="131" xr:uid="{00000000-0005-0000-0000-000080000000}"/>
    <cellStyle name="Обычный 4" xfId="132" xr:uid="{00000000-0005-0000-0000-000081000000}"/>
    <cellStyle name="Обычный 4 2" xfId="133" xr:uid="{00000000-0005-0000-0000-000082000000}"/>
    <cellStyle name="Обычный 5" xfId="134" xr:uid="{00000000-0005-0000-0000-000083000000}"/>
    <cellStyle name="Обычный 5 2" xfId="135" xr:uid="{00000000-0005-0000-0000-000084000000}"/>
    <cellStyle name="Обычный 5 3" xfId="136" xr:uid="{00000000-0005-0000-0000-000085000000}"/>
    <cellStyle name="Обычный 5 4" xfId="137" xr:uid="{00000000-0005-0000-0000-000086000000}"/>
    <cellStyle name="Обычный 6" xfId="138" xr:uid="{00000000-0005-0000-0000-000087000000}"/>
    <cellStyle name="Обычный 6 13" xfId="139" xr:uid="{00000000-0005-0000-0000-000088000000}"/>
    <cellStyle name="Обычный 6 2" xfId="140" xr:uid="{00000000-0005-0000-0000-000089000000}"/>
    <cellStyle name="Обычный 6 2 2" xfId="141" xr:uid="{00000000-0005-0000-0000-00008A000000}"/>
    <cellStyle name="Обычный 7" xfId="142" xr:uid="{00000000-0005-0000-0000-00008B000000}"/>
    <cellStyle name="Обычный 7 2" xfId="143" xr:uid="{00000000-0005-0000-0000-00008C000000}"/>
    <cellStyle name="Обычный 8" xfId="144" xr:uid="{00000000-0005-0000-0000-00008D000000}"/>
    <cellStyle name="Обычный 8 2" xfId="145" xr:uid="{00000000-0005-0000-0000-00008E000000}"/>
    <cellStyle name="Обычный 9" xfId="146" xr:uid="{00000000-0005-0000-0000-00008F000000}"/>
    <cellStyle name="Обычный 9 2" xfId="147" xr:uid="{00000000-0005-0000-0000-000090000000}"/>
    <cellStyle name="Обычный_1.3. Шаблон спецификации" xfId="3" xr:uid="{00000000-0005-0000-0000-000091000000}"/>
    <cellStyle name="Стиль 1" xfId="5" xr:uid="{00000000-0005-0000-0000-000092000000}"/>
    <cellStyle name="Стиль 1 2" xfId="148" xr:uid="{00000000-0005-0000-0000-000093000000}"/>
    <cellStyle name="Тысячи [0]_CHARPRIC" xfId="149" xr:uid="{00000000-0005-0000-0000-000094000000}"/>
    <cellStyle name="Тысячи(0)" xfId="150" xr:uid="{00000000-0005-0000-0000-000095000000}"/>
    <cellStyle name="Тысячи(0) 2" xfId="151" xr:uid="{00000000-0005-0000-0000-000096000000}"/>
    <cellStyle name="Тысячи_CHARPRIC" xfId="152" xr:uid="{00000000-0005-0000-0000-000097000000}"/>
    <cellStyle name="Упаковка" xfId="153" xr:uid="{00000000-0005-0000-0000-000098000000}"/>
    <cellStyle name="Упаковка 2" xfId="154" xr:uid="{00000000-0005-0000-0000-000099000000}"/>
    <cellStyle name="Финансовый 2" xfId="8" xr:uid="{00000000-0005-0000-0000-00009A000000}"/>
    <cellStyle name="Фінансовий" xfId="2" builtinId="3"/>
  </cellStyles>
  <dxfs count="1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4.9989318521683403E-2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Medium9"/>
  <colors>
    <mruColors>
      <color rgb="FF0000CC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nder-GKF@foxtrot.kiev.ua" TargetMode="External"/><Relationship Id="rId2" Type="http://schemas.openxmlformats.org/officeDocument/2006/relationships/hyperlink" Target="mailto:tender-1057@foxtrot.ua" TargetMode="External"/><Relationship Id="rId1" Type="http://schemas.openxmlformats.org/officeDocument/2006/relationships/hyperlink" Target="http://www.foxtrotgroup.com.ua/uk/tender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i2.foxtrot.com.ua/StaticContent/crm/tr2024/email2.jpg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s://i2.foxtrot.com.ua/StaticContent/crm/tr2024/mobpush.jpg" TargetMode="External"/><Relationship Id="rId7" Type="http://schemas.openxmlformats.org/officeDocument/2006/relationships/hyperlink" Target="https://i2.foxtrot.com.ua/StaticContent/crm/tr2024/rekomendacii.jpg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i2.foxtrot.com.ua/StaticContent/crm/tr2024/web-push.jpg" TargetMode="External"/><Relationship Id="rId1" Type="http://schemas.openxmlformats.org/officeDocument/2006/relationships/hyperlink" Target="https://vanits.esclick.me/1TxZN60fzowZmmJkWk" TargetMode="External"/><Relationship Id="rId6" Type="http://schemas.openxmlformats.org/officeDocument/2006/relationships/hyperlink" Target="https://i2.foxtrot.com.ua/StaticContent/crm/tr2024/email1.jpg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i2.foxtrot.com.ua/StaticContent/crm/tr2024/popup.jpg" TargetMode="External"/><Relationship Id="rId10" Type="http://schemas.openxmlformats.org/officeDocument/2006/relationships/hyperlink" Target="https://i2.foxtrot.com.ua/StaticContent/crm/tr2024/mobapp.jpg" TargetMode="External"/><Relationship Id="rId4" Type="http://schemas.openxmlformats.org/officeDocument/2006/relationships/hyperlink" Target="https://i2.foxtrot.com.ua/StaticContent/crm/tr2024/inbox.jpg" TargetMode="External"/><Relationship Id="rId9" Type="http://schemas.openxmlformats.org/officeDocument/2006/relationships/hyperlink" Target="https://i2.foxtrot.com.ua/StaticContent/crm/tr2024/In-App.jp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54"/>
  <sheetViews>
    <sheetView showGridLines="0" showZeros="0" tabSelected="1" defaultGridColor="0" colorId="22" zoomScaleNormal="100" workbookViewId="0">
      <pane ySplit="1" topLeftCell="A2" activePane="bottomLeft" state="frozen"/>
      <selection activeCell="B23" sqref="B23:D23"/>
      <selection pane="bottomLeft" activeCell="B2" sqref="B2"/>
    </sheetView>
  </sheetViews>
  <sheetFormatPr defaultColWidth="9.140625" defaultRowHeight="12.75"/>
  <cols>
    <col min="1" max="1" width="26.140625" style="16" customWidth="1"/>
    <col min="2" max="2" width="81.85546875" style="16" customWidth="1"/>
    <col min="3" max="16370" width="9.140625" style="1"/>
    <col min="16371" max="16384" width="2.7109375" style="1" customWidth="1"/>
  </cols>
  <sheetData>
    <row r="1" spans="1:2" ht="12.75" customHeight="1">
      <c r="A1" s="121" t="s">
        <v>1</v>
      </c>
      <c r="B1" s="64"/>
    </row>
    <row r="2" spans="1:2" ht="25.5">
      <c r="A2" s="122" t="s">
        <v>17</v>
      </c>
      <c r="B2" s="14" t="s">
        <v>139</v>
      </c>
    </row>
    <row r="3" spans="1:2">
      <c r="A3" s="123"/>
      <c r="B3" s="3" t="s">
        <v>66</v>
      </c>
    </row>
    <row r="4" spans="1:2">
      <c r="A4" s="123"/>
      <c r="B4" s="3" t="s">
        <v>67</v>
      </c>
    </row>
    <row r="5" spans="1:2">
      <c r="A5" s="123"/>
      <c r="B5" s="3" t="s">
        <v>62</v>
      </c>
    </row>
    <row r="6" spans="1:2">
      <c r="A6" s="123"/>
      <c r="B6" s="3" t="s">
        <v>63</v>
      </c>
    </row>
    <row r="7" spans="1:2">
      <c r="A7" s="123"/>
      <c r="B7" s="3" t="s">
        <v>64</v>
      </c>
    </row>
    <row r="8" spans="1:2">
      <c r="A8" s="123"/>
      <c r="B8" s="3" t="s">
        <v>65</v>
      </c>
    </row>
    <row r="9" spans="1:2">
      <c r="A9" s="123"/>
      <c r="B9" s="3" t="s">
        <v>142</v>
      </c>
    </row>
    <row r="10" spans="1:2">
      <c r="A10" s="123"/>
      <c r="B10" s="40" t="s">
        <v>143</v>
      </c>
    </row>
    <row r="11" spans="1:2" ht="63.75">
      <c r="A11" s="123"/>
      <c r="B11" s="3" t="s">
        <v>146</v>
      </c>
    </row>
    <row r="12" spans="1:2" ht="38.25">
      <c r="A12" s="123"/>
      <c r="B12" s="3" t="s">
        <v>68</v>
      </c>
    </row>
    <row r="13" spans="1:2" ht="33.75">
      <c r="A13" s="123"/>
      <c r="B13" s="15" t="s">
        <v>56</v>
      </c>
    </row>
    <row r="14" spans="1:2" ht="25.5">
      <c r="A14" s="123"/>
      <c r="B14" s="3" t="s">
        <v>107</v>
      </c>
    </row>
    <row r="15" spans="1:2">
      <c r="A15" s="123"/>
      <c r="B15" s="3" t="s">
        <v>53</v>
      </c>
    </row>
    <row r="16" spans="1:2">
      <c r="A16" s="123"/>
      <c r="B16" s="3" t="s">
        <v>111</v>
      </c>
    </row>
    <row r="17" spans="1:2" ht="27" customHeight="1">
      <c r="A17" s="123"/>
      <c r="B17" s="40" t="s">
        <v>112</v>
      </c>
    </row>
    <row r="18" spans="1:2" ht="27" customHeight="1">
      <c r="A18" s="123"/>
      <c r="B18" s="40" t="s">
        <v>100</v>
      </c>
    </row>
    <row r="19" spans="1:2" ht="27" customHeight="1">
      <c r="A19" s="123"/>
      <c r="B19" s="40" t="s">
        <v>113</v>
      </c>
    </row>
    <row r="20" spans="1:2" ht="27" customHeight="1">
      <c r="A20" s="123"/>
      <c r="B20" s="40" t="s">
        <v>101</v>
      </c>
    </row>
    <row r="21" spans="1:2">
      <c r="A21" s="123"/>
      <c r="B21" s="3"/>
    </row>
    <row r="22" spans="1:2">
      <c r="A22" s="122" t="s">
        <v>18</v>
      </c>
      <c r="B22" s="17" t="s">
        <v>50</v>
      </c>
    </row>
    <row r="23" spans="1:2" ht="25.5">
      <c r="A23" s="123"/>
      <c r="B23" s="18" t="s">
        <v>48</v>
      </c>
    </row>
    <row r="24" spans="1:2">
      <c r="A24" s="124"/>
      <c r="B24" s="19" t="s">
        <v>55</v>
      </c>
    </row>
    <row r="25" spans="1:2">
      <c r="A25" s="125" t="s">
        <v>42</v>
      </c>
      <c r="B25" s="20" t="s">
        <v>45</v>
      </c>
    </row>
    <row r="26" spans="1:2">
      <c r="A26" s="126"/>
      <c r="B26" s="21" t="s">
        <v>141</v>
      </c>
    </row>
    <row r="27" spans="1:2">
      <c r="A27" s="126"/>
      <c r="B27" s="2" t="s">
        <v>43</v>
      </c>
    </row>
    <row r="28" spans="1:2">
      <c r="A28" s="126"/>
      <c r="B28" s="22" t="s">
        <v>108</v>
      </c>
    </row>
    <row r="29" spans="1:2" ht="25.5">
      <c r="A29" s="126"/>
      <c r="B29" s="22" t="s">
        <v>109</v>
      </c>
    </row>
    <row r="30" spans="1:2" ht="25.5">
      <c r="A30" s="126"/>
      <c r="B30" s="41" t="s">
        <v>51</v>
      </c>
    </row>
    <row r="31" spans="1:2">
      <c r="A31" s="126"/>
      <c r="B31" s="41" t="s">
        <v>102</v>
      </c>
    </row>
    <row r="32" spans="1:2" ht="25.5">
      <c r="A32" s="126"/>
      <c r="B32" s="41" t="s">
        <v>104</v>
      </c>
    </row>
    <row r="33" spans="1:2">
      <c r="A33" s="126"/>
      <c r="B33" s="23" t="s">
        <v>19</v>
      </c>
    </row>
    <row r="34" spans="1:2">
      <c r="A34" s="127">
        <v>6</v>
      </c>
      <c r="B34" s="23" t="s">
        <v>20</v>
      </c>
    </row>
    <row r="35" spans="1:2">
      <c r="A35" s="122" t="s">
        <v>32</v>
      </c>
      <c r="B35" s="68">
        <v>45674</v>
      </c>
    </row>
    <row r="36" spans="1:2" ht="38.25">
      <c r="A36" s="124"/>
      <c r="B36" s="24" t="s">
        <v>13</v>
      </c>
    </row>
    <row r="37" spans="1:2" ht="25.5">
      <c r="A37" s="17" t="s">
        <v>31</v>
      </c>
      <c r="B37" s="25" t="s">
        <v>0</v>
      </c>
    </row>
    <row r="38" spans="1:2" ht="38.25">
      <c r="A38" s="128"/>
      <c r="B38" s="119" t="s">
        <v>145</v>
      </c>
    </row>
    <row r="39" spans="1:2" ht="25.5">
      <c r="A39" s="129"/>
      <c r="B39" s="120" t="s">
        <v>15</v>
      </c>
    </row>
    <row r="40" spans="1:2">
      <c r="A40" s="122" t="s">
        <v>33</v>
      </c>
      <c r="B40" s="27" t="s">
        <v>30</v>
      </c>
    </row>
    <row r="41" spans="1:2">
      <c r="A41" s="123"/>
      <c r="B41" s="28" t="s">
        <v>40</v>
      </c>
    </row>
    <row r="42" spans="1:2">
      <c r="A42" s="123"/>
      <c r="B42" s="28" t="s">
        <v>47</v>
      </c>
    </row>
    <row r="43" spans="1:2" ht="38.25">
      <c r="A43" s="130" t="s">
        <v>34</v>
      </c>
      <c r="B43" s="29" t="s">
        <v>24</v>
      </c>
    </row>
    <row r="44" spans="1:2">
      <c r="A44" s="122" t="s">
        <v>35</v>
      </c>
      <c r="B44" s="25" t="s">
        <v>26</v>
      </c>
    </row>
    <row r="45" spans="1:2">
      <c r="A45" s="123"/>
      <c r="B45" s="26" t="s">
        <v>25</v>
      </c>
    </row>
    <row r="46" spans="1:2">
      <c r="A46" s="124"/>
      <c r="B46" s="26" t="s">
        <v>21</v>
      </c>
    </row>
    <row r="47" spans="1:2">
      <c r="A47" s="122" t="s">
        <v>36</v>
      </c>
      <c r="B47" s="25" t="s">
        <v>29</v>
      </c>
    </row>
    <row r="48" spans="1:2">
      <c r="A48" s="123"/>
      <c r="B48" s="26" t="s">
        <v>27</v>
      </c>
    </row>
    <row r="49" spans="1:2">
      <c r="A49" s="123"/>
      <c r="B49" s="26" t="s">
        <v>28</v>
      </c>
    </row>
    <row r="50" spans="1:2">
      <c r="A50" s="124"/>
      <c r="B50" s="30" t="s">
        <v>22</v>
      </c>
    </row>
    <row r="51" spans="1:2" ht="38.25">
      <c r="A51" s="17" t="s">
        <v>37</v>
      </c>
      <c r="B51" s="29" t="s">
        <v>23</v>
      </c>
    </row>
    <row r="52" spans="1:2" ht="25.5">
      <c r="A52" s="122" t="s">
        <v>38</v>
      </c>
      <c r="B52" s="18" t="s">
        <v>41</v>
      </c>
    </row>
    <row r="53" spans="1:2">
      <c r="A53" s="124"/>
      <c r="B53" s="31" t="s">
        <v>12</v>
      </c>
    </row>
    <row r="54" spans="1:2" ht="25.5">
      <c r="A54" s="130" t="s">
        <v>39</v>
      </c>
      <c r="B54" s="24" t="s">
        <v>54</v>
      </c>
    </row>
  </sheetData>
  <mergeCells count="8">
    <mergeCell ref="A2:A21"/>
    <mergeCell ref="A47:A50"/>
    <mergeCell ref="A52:A53"/>
    <mergeCell ref="A44:A46"/>
    <mergeCell ref="A22:A24"/>
    <mergeCell ref="A40:A42"/>
    <mergeCell ref="A35:A36"/>
    <mergeCell ref="A25:A33"/>
  </mergeCells>
  <conditionalFormatting sqref="B35">
    <cfRule type="containsBlanks" dxfId="14" priority="2">
      <formula>LEN(TRIM(B35))=0</formula>
    </cfRule>
  </conditionalFormatting>
  <hyperlinks>
    <hyperlink ref="B53" r:id="rId1" xr:uid="{00000000-0004-0000-0000-000000000000}"/>
    <hyperlink ref="B26" r:id="rId2" xr:uid="{00000000-0004-0000-0000-000001000000}"/>
    <hyperlink ref="B24" r:id="rId3" xr:uid="{00000000-0004-0000-0000-000002000000}"/>
    <hyperlink ref="B14" location="'Додаток 1'!A1" display="Детальні характеристики предмету закупівлі та обсяги закупівлі зазначені  в Додатку 1." xr:uid="{00000000-0004-0000-0000-000003000000}"/>
    <hyperlink ref="B16" location="'Додаток 2'!A1" display="Детальні характеристики предмету закупівлі та обсяги закупівлі зазначені в Додатку 1." xr:uid="{00000000-0004-0000-0000-000004000000}"/>
  </hyperlinks>
  <pageMargins left="0.27559055118110237" right="0.2" top="0.28000000000000003" bottom="0.42" header="0.19685039370078741" footer="0.19685039370078741"/>
  <pageSetup paperSize="9" scale="92" fitToHeight="0" orientation="portrait" r:id="rId4"/>
  <headerFooter>
    <oddFooter>&amp;L&amp;"+,обычный"&amp;10&amp;K01+046Лист &amp;P з &amp;N листів&amp;R&amp;"+,обычный"&amp;10&amp;K01+048http://foxtrotgroup.com.ua/uk/tender.html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2"/>
  <sheetViews>
    <sheetView showGridLines="0" showZeros="0" defaultGridColor="0" colorId="22" zoomScale="90" zoomScaleNormal="90" workbookViewId="0">
      <selection activeCell="E3" sqref="E3:G3"/>
    </sheetView>
  </sheetViews>
  <sheetFormatPr defaultRowHeight="12.75"/>
  <cols>
    <col min="1" max="1" width="4.28515625" style="10" bestFit="1" customWidth="1"/>
    <col min="2" max="2" width="80.7109375" style="5" customWidth="1"/>
    <col min="3" max="3" width="23.28515625" style="5" customWidth="1"/>
    <col min="4" max="4" width="25.85546875" style="5" customWidth="1"/>
    <col min="5" max="5" width="20" style="5" customWidth="1"/>
    <col min="6" max="6" width="21.5703125" style="5" customWidth="1"/>
    <col min="7" max="7" width="26.85546875" style="5" customWidth="1"/>
    <col min="8" max="16384" width="9.140625" style="5"/>
  </cols>
  <sheetData>
    <row r="1" spans="1:8" ht="12.75" customHeight="1">
      <c r="B1" s="57" t="str">
        <f>IF($E$3=0,"Додаток 1. Запит комерційної пропозиції на закупівлю","Комерційна пропозиція на закупівлю")</f>
        <v>Додаток 1. Запит комерційної пропозиції на закупівлю</v>
      </c>
      <c r="C1" s="52"/>
      <c r="D1" s="32" t="str">
        <f>IF($D$2&gt;1,"Кількість пропозицій","")</f>
        <v/>
      </c>
      <c r="E1" s="4" t="str">
        <f>IFERROR(_xlfn.RANK.AVG(E2,$E$2:$H$2,1),"")</f>
        <v/>
      </c>
      <c r="H1" s="51" t="str">
        <f>IF($E$3=0,"Змінювати форму запиту, додавати або видаляти стовбці чи рядки не можна.","")</f>
        <v>Змінювати форму запиту, додавати або видаляти стовбці чи рядки не можна.</v>
      </c>
    </row>
    <row r="2" spans="1:8" s="6" customFormat="1">
      <c r="B2" s="58" t="str">
        <f>Документація!$B$2</f>
        <v>Комунікації з клієнтами: Email, Web Push, Mob Push, Web віджети, товарні рекомендації</v>
      </c>
      <c r="C2" s="56"/>
      <c r="D2" s="56"/>
      <c r="E2" s="12"/>
      <c r="H2" s="51" t="str">
        <f>IF($E$3=0,"Поля для заповнення промарковано кольором.","")</f>
        <v>Поля для заповнення промарковано кольором.</v>
      </c>
    </row>
    <row r="3" spans="1:8" s="6" customFormat="1">
      <c r="A3" s="42"/>
      <c r="B3" s="83" t="s">
        <v>2</v>
      </c>
      <c r="C3" s="83"/>
      <c r="D3" s="84"/>
      <c r="E3" s="97"/>
      <c r="F3" s="98"/>
      <c r="G3" s="98"/>
    </row>
    <row r="4" spans="1:8" s="6" customFormat="1" ht="12.75" customHeight="1">
      <c r="A4" s="42"/>
      <c r="B4" s="83" t="s">
        <v>44</v>
      </c>
      <c r="C4" s="83"/>
      <c r="D4" s="84"/>
      <c r="E4" s="91"/>
      <c r="F4" s="91"/>
      <c r="G4" s="91"/>
    </row>
    <row r="5" spans="1:8" s="6" customFormat="1" ht="12.75" customHeight="1">
      <c r="A5" s="42"/>
      <c r="B5" s="83" t="s">
        <v>3</v>
      </c>
      <c r="C5" s="83"/>
      <c r="D5" s="84"/>
      <c r="E5" s="91"/>
      <c r="F5" s="91"/>
      <c r="G5" s="91"/>
    </row>
    <row r="6" spans="1:8" s="6" customFormat="1" ht="12.75" customHeight="1">
      <c r="A6" s="42"/>
      <c r="B6" s="83" t="s">
        <v>4</v>
      </c>
      <c r="C6" s="83"/>
      <c r="D6" s="84"/>
      <c r="E6" s="96"/>
      <c r="F6" s="96"/>
      <c r="G6" s="96"/>
    </row>
    <row r="7" spans="1:8" s="6" customFormat="1" ht="12.75" customHeight="1">
      <c r="A7" s="42"/>
      <c r="B7" s="83" t="s">
        <v>5</v>
      </c>
      <c r="C7" s="83"/>
      <c r="D7" s="84"/>
      <c r="E7" s="91"/>
      <c r="F7" s="91"/>
      <c r="G7" s="91"/>
    </row>
    <row r="8" spans="1:8" s="6" customFormat="1" ht="12.75" customHeight="1">
      <c r="A8" s="42"/>
      <c r="B8" s="83" t="s">
        <v>6</v>
      </c>
      <c r="C8" s="83"/>
      <c r="D8" s="84"/>
      <c r="E8" s="91"/>
      <c r="F8" s="91"/>
      <c r="G8" s="91"/>
    </row>
    <row r="9" spans="1:8" s="6" customFormat="1" ht="12.75" customHeight="1">
      <c r="A9" s="42"/>
      <c r="B9" s="83" t="s">
        <v>11</v>
      </c>
      <c r="C9" s="83"/>
      <c r="D9" s="84"/>
      <c r="E9" s="96"/>
      <c r="F9" s="96"/>
      <c r="G9" s="96"/>
    </row>
    <row r="10" spans="1:8" s="6" customFormat="1" ht="12.75" customHeight="1">
      <c r="A10" s="42"/>
      <c r="B10" s="83" t="s">
        <v>7</v>
      </c>
      <c r="C10" s="83"/>
      <c r="D10" s="84"/>
      <c r="E10" s="91"/>
      <c r="F10" s="91"/>
      <c r="G10" s="91"/>
    </row>
    <row r="11" spans="1:8" s="6" customFormat="1" ht="12.75" customHeight="1">
      <c r="A11" s="42"/>
      <c r="B11" s="83" t="s">
        <v>8</v>
      </c>
      <c r="C11" s="83"/>
      <c r="D11" s="84"/>
      <c r="E11" s="96"/>
      <c r="F11" s="96"/>
      <c r="G11" s="96"/>
    </row>
    <row r="12" spans="1:8" s="6" customFormat="1" ht="12.75" customHeight="1">
      <c r="A12" s="42"/>
      <c r="B12" s="83" t="s">
        <v>9</v>
      </c>
      <c r="C12" s="83"/>
      <c r="D12" s="84"/>
      <c r="E12" s="91"/>
      <c r="F12" s="91"/>
      <c r="G12" s="91"/>
    </row>
    <row r="13" spans="1:8" s="6" customFormat="1" ht="12.75" customHeight="1">
      <c r="A13" s="42"/>
      <c r="B13" s="83" t="s">
        <v>14</v>
      </c>
      <c r="C13" s="83"/>
      <c r="D13" s="84"/>
      <c r="E13" s="91"/>
      <c r="F13" s="91"/>
      <c r="G13" s="91"/>
    </row>
    <row r="14" spans="1:8" s="6" customFormat="1" ht="12.75" customHeight="1">
      <c r="A14" s="42"/>
      <c r="B14" s="83" t="s">
        <v>46</v>
      </c>
      <c r="C14" s="83"/>
      <c r="D14" s="84"/>
      <c r="E14" s="91"/>
      <c r="F14" s="91"/>
      <c r="G14" s="91"/>
    </row>
    <row r="15" spans="1:8" s="6" customFormat="1" ht="12.75" customHeight="1">
      <c r="A15" s="42"/>
      <c r="B15" s="83" t="s">
        <v>10</v>
      </c>
      <c r="C15" s="83"/>
      <c r="D15" s="84"/>
      <c r="E15" s="91"/>
      <c r="F15" s="91"/>
      <c r="G15" s="91"/>
    </row>
    <row r="16" spans="1:8" s="6" customFormat="1" ht="12.75" customHeight="1">
      <c r="A16" s="42"/>
      <c r="B16" s="83" t="s">
        <v>49</v>
      </c>
      <c r="C16" s="83"/>
      <c r="D16" s="84"/>
      <c r="E16" s="91"/>
      <c r="F16" s="91"/>
      <c r="G16" s="91"/>
    </row>
    <row r="17" spans="1:7" s="7" customFormat="1">
      <c r="A17" s="42"/>
      <c r="B17" s="83" t="s">
        <v>57</v>
      </c>
      <c r="C17" s="83"/>
      <c r="D17" s="84"/>
      <c r="E17" s="92"/>
      <c r="F17" s="92"/>
      <c r="G17" s="92"/>
    </row>
    <row r="18" spans="1:7" s="7" customFormat="1" ht="39.75" customHeight="1">
      <c r="A18" s="42"/>
      <c r="B18" s="90" t="s">
        <v>58</v>
      </c>
      <c r="C18" s="83"/>
      <c r="D18" s="84"/>
      <c r="E18" s="92"/>
      <c r="F18" s="92"/>
      <c r="G18" s="92"/>
    </row>
    <row r="19" spans="1:7" s="8" customFormat="1" ht="24.75" customHeight="1">
      <c r="A19" s="42"/>
      <c r="B19" s="85" t="s">
        <v>136</v>
      </c>
      <c r="C19" s="86"/>
      <c r="D19" s="87"/>
      <c r="E19" s="88"/>
      <c r="F19" s="88"/>
      <c r="G19" s="88"/>
    </row>
    <row r="20" spans="1:7" s="8" customFormat="1" ht="25.5" customHeight="1">
      <c r="A20" s="42"/>
      <c r="B20" s="85" t="s">
        <v>144</v>
      </c>
      <c r="C20" s="86"/>
      <c r="D20" s="87"/>
      <c r="E20" s="88"/>
      <c r="F20" s="88"/>
      <c r="G20" s="88"/>
    </row>
    <row r="21" spans="1:7" s="8" customFormat="1" ht="12.75" customHeight="1">
      <c r="A21" s="42"/>
      <c r="B21" s="85" t="s">
        <v>114</v>
      </c>
      <c r="C21" s="86"/>
      <c r="D21" s="87"/>
      <c r="E21" s="88"/>
      <c r="F21" s="88"/>
      <c r="G21" s="88"/>
    </row>
    <row r="22" spans="1:7" s="8" customFormat="1" ht="89.25" customHeight="1">
      <c r="A22" s="42"/>
      <c r="B22" s="85" t="s">
        <v>137</v>
      </c>
      <c r="C22" s="86"/>
      <c r="D22" s="87"/>
      <c r="E22" s="88"/>
      <c r="F22" s="88"/>
      <c r="G22" s="88"/>
    </row>
    <row r="23" spans="1:7" s="8" customFormat="1" ht="12.75" customHeight="1">
      <c r="A23" s="42"/>
      <c r="B23" s="83" t="s">
        <v>71</v>
      </c>
      <c r="C23" s="83"/>
      <c r="D23" s="84"/>
      <c r="E23" s="89"/>
      <c r="F23" s="89"/>
      <c r="G23" s="89"/>
    </row>
    <row r="24" spans="1:7" s="8" customFormat="1" ht="26.25" customHeight="1">
      <c r="A24" s="42"/>
      <c r="B24" s="90" t="s">
        <v>59</v>
      </c>
      <c r="C24" s="83"/>
      <c r="D24" s="84"/>
      <c r="E24" s="88"/>
      <c r="F24" s="88"/>
      <c r="G24" s="88"/>
    </row>
    <row r="25" spans="1:7" s="8" customFormat="1">
      <c r="A25" s="42"/>
      <c r="B25" s="86" t="s">
        <v>138</v>
      </c>
      <c r="C25" s="86"/>
      <c r="D25" s="87"/>
      <c r="E25" s="93"/>
      <c r="F25" s="94"/>
      <c r="G25" s="95"/>
    </row>
    <row r="26" spans="1:7" s="8" customFormat="1" ht="24.75" customHeight="1">
      <c r="A26" s="42"/>
      <c r="B26" s="83" t="s">
        <v>60</v>
      </c>
      <c r="C26" s="83"/>
      <c r="D26" s="84"/>
      <c r="E26" s="88"/>
      <c r="F26" s="88"/>
      <c r="G26" s="88"/>
    </row>
    <row r="27" spans="1:7" s="8" customFormat="1">
      <c r="A27" s="42"/>
      <c r="B27" s="83" t="s">
        <v>61</v>
      </c>
      <c r="C27" s="83"/>
      <c r="D27" s="84"/>
      <c r="E27" s="88"/>
      <c r="F27" s="88"/>
      <c r="G27" s="88"/>
    </row>
    <row r="28" spans="1:7" ht="36">
      <c r="A28" s="61" t="s">
        <v>110</v>
      </c>
      <c r="B28" s="53" t="s">
        <v>52</v>
      </c>
      <c r="C28" s="53" t="s">
        <v>75</v>
      </c>
      <c r="D28" s="80" t="s">
        <v>105</v>
      </c>
      <c r="E28" s="53" t="s">
        <v>85</v>
      </c>
      <c r="F28" s="81" t="s">
        <v>69</v>
      </c>
      <c r="G28" s="82" t="s">
        <v>70</v>
      </c>
    </row>
    <row r="29" spans="1:7" ht="18">
      <c r="A29" s="13">
        <v>1</v>
      </c>
      <c r="B29" s="53" t="s">
        <v>84</v>
      </c>
      <c r="C29" s="75" t="s">
        <v>72</v>
      </c>
      <c r="D29" s="77">
        <f>124000000/12</f>
        <v>10333333.333333334</v>
      </c>
      <c r="E29" s="34"/>
      <c r="F29" s="34">
        <f>$D29*E29*12</f>
        <v>0</v>
      </c>
      <c r="G29" s="35"/>
    </row>
    <row r="30" spans="1:7" ht="18">
      <c r="A30" s="13">
        <v>2</v>
      </c>
      <c r="B30" s="54" t="s">
        <v>73</v>
      </c>
      <c r="C30" s="75" t="s">
        <v>74</v>
      </c>
      <c r="D30" s="78" t="s">
        <v>103</v>
      </c>
      <c r="E30" s="33"/>
      <c r="F30" s="34">
        <f t="shared" ref="F30:F36" si="0">E30*12</f>
        <v>0</v>
      </c>
      <c r="G30" s="35"/>
    </row>
    <row r="31" spans="1:7" ht="18">
      <c r="A31" s="13">
        <v>3</v>
      </c>
      <c r="B31" s="54" t="s">
        <v>79</v>
      </c>
      <c r="C31" s="75" t="s">
        <v>76</v>
      </c>
      <c r="D31" s="78" t="s">
        <v>135</v>
      </c>
      <c r="E31" s="33"/>
      <c r="F31" s="34">
        <f t="shared" si="0"/>
        <v>0</v>
      </c>
      <c r="G31" s="35"/>
    </row>
    <row r="32" spans="1:7" ht="18">
      <c r="A32" s="13">
        <v>4</v>
      </c>
      <c r="B32" s="55" t="s">
        <v>78</v>
      </c>
      <c r="C32" s="75" t="s">
        <v>77</v>
      </c>
      <c r="D32" s="77" t="s">
        <v>132</v>
      </c>
      <c r="E32" s="34"/>
      <c r="F32" s="34">
        <f t="shared" si="0"/>
        <v>0</v>
      </c>
      <c r="G32" s="35"/>
    </row>
    <row r="33" spans="1:7" ht="22.5">
      <c r="A33" s="13">
        <v>5</v>
      </c>
      <c r="B33" s="55" t="s">
        <v>115</v>
      </c>
      <c r="C33" s="75" t="s">
        <v>131</v>
      </c>
      <c r="D33" s="77" t="s">
        <v>133</v>
      </c>
      <c r="E33" s="34"/>
      <c r="F33" s="34">
        <f t="shared" si="0"/>
        <v>0</v>
      </c>
      <c r="G33" s="35"/>
    </row>
    <row r="34" spans="1:7" ht="22.5">
      <c r="A34" s="13">
        <v>6</v>
      </c>
      <c r="B34" s="55" t="s">
        <v>80</v>
      </c>
      <c r="C34" s="75" t="s">
        <v>81</v>
      </c>
      <c r="D34" s="77" t="s">
        <v>134</v>
      </c>
      <c r="E34" s="34"/>
      <c r="F34" s="34">
        <f t="shared" si="0"/>
        <v>0</v>
      </c>
      <c r="G34" s="35"/>
    </row>
    <row r="35" spans="1:7" ht="63.75">
      <c r="A35" s="13">
        <v>7</v>
      </c>
      <c r="B35" s="55" t="s">
        <v>121</v>
      </c>
      <c r="C35" s="75" t="s">
        <v>140</v>
      </c>
      <c r="D35" s="78" t="s">
        <v>135</v>
      </c>
      <c r="E35" s="34"/>
      <c r="F35" s="34">
        <f t="shared" si="0"/>
        <v>0</v>
      </c>
      <c r="G35" s="35"/>
    </row>
    <row r="36" spans="1:7" s="9" customFormat="1" ht="63.75">
      <c r="A36" s="13">
        <v>8</v>
      </c>
      <c r="B36" s="55" t="s">
        <v>120</v>
      </c>
      <c r="C36" s="75" t="s">
        <v>82</v>
      </c>
      <c r="D36" s="78" t="s">
        <v>126</v>
      </c>
      <c r="E36" s="33"/>
      <c r="F36" s="34">
        <f t="shared" si="0"/>
        <v>0</v>
      </c>
      <c r="G36" s="35"/>
    </row>
    <row r="37" spans="1:7" ht="114.75">
      <c r="A37" s="13">
        <v>9</v>
      </c>
      <c r="B37" s="55" t="s">
        <v>106</v>
      </c>
      <c r="C37" s="75" t="s">
        <v>86</v>
      </c>
      <c r="D37" s="79" t="s">
        <v>83</v>
      </c>
      <c r="E37" s="39"/>
      <c r="F37" s="34"/>
      <c r="G37" s="35"/>
    </row>
    <row r="38" spans="1:7" ht="38.25">
      <c r="A38" s="13">
        <v>10</v>
      </c>
      <c r="B38" s="55" t="s">
        <v>88</v>
      </c>
      <c r="C38" s="76" t="s">
        <v>87</v>
      </c>
      <c r="D38" s="79" t="s">
        <v>83</v>
      </c>
      <c r="E38" s="39"/>
      <c r="F38" s="34"/>
      <c r="G38" s="35"/>
    </row>
    <row r="39" spans="1:7" ht="12.75" customHeight="1">
      <c r="D39" s="11" t="s">
        <v>16</v>
      </c>
      <c r="E39" s="36"/>
      <c r="F39" s="37">
        <f>SUM(F29:F38)</f>
        <v>0</v>
      </c>
      <c r="G39" s="38"/>
    </row>
    <row r="40" spans="1:7" ht="12.75" customHeight="1"/>
    <row r="41" spans="1:7" ht="12.75" customHeight="1"/>
    <row r="42" spans="1:7" ht="12.75" customHeight="1"/>
  </sheetData>
  <sheetProtection algorithmName="SHA-512" hashValue="3uj3X8n/J0BlxeoBMrd/pXy4IdjgdYvAI7/9hcBw1WrvDLYgRGb7V6S2i+LeaofUUAgctg0eZtyuUkTLE9pSnA==" saltValue="4RChEk674gBULP/oSGcrIw==" spinCount="100000" sheet="1" formatColumns="0" formatRows="0"/>
  <protectedRanges>
    <protectedRange sqref="E1:G1048576" name="Диапазон1"/>
  </protectedRanges>
  <mergeCells count="50"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26:G26"/>
    <mergeCell ref="E17:G17"/>
    <mergeCell ref="E18:G18"/>
    <mergeCell ref="E19:G19"/>
    <mergeCell ref="E20:G20"/>
    <mergeCell ref="E25:G25"/>
    <mergeCell ref="B17:D17"/>
    <mergeCell ref="B19:D19"/>
    <mergeCell ref="E27:G27"/>
    <mergeCell ref="E23:G23"/>
    <mergeCell ref="E24:G24"/>
    <mergeCell ref="E21:G21"/>
    <mergeCell ref="E22:G22"/>
    <mergeCell ref="B24:D24"/>
    <mergeCell ref="B27:D27"/>
    <mergeCell ref="B26:D26"/>
    <mergeCell ref="B18:D18"/>
    <mergeCell ref="B20:D20"/>
    <mergeCell ref="B21:D21"/>
    <mergeCell ref="B22:D22"/>
    <mergeCell ref="B23:D23"/>
    <mergeCell ref="B25:D25"/>
    <mergeCell ref="B3:D3"/>
    <mergeCell ref="B4:D4"/>
    <mergeCell ref="B5:D5"/>
    <mergeCell ref="B6:D6"/>
    <mergeCell ref="B7:D7"/>
    <mergeCell ref="B8:D8"/>
    <mergeCell ref="B9:D9"/>
    <mergeCell ref="B10:D10"/>
    <mergeCell ref="B16:D16"/>
    <mergeCell ref="B11:D11"/>
    <mergeCell ref="B12:D12"/>
    <mergeCell ref="B13:D13"/>
    <mergeCell ref="B14:D14"/>
    <mergeCell ref="B15:D15"/>
  </mergeCells>
  <conditionalFormatting sqref="E3:E28 E29:F38">
    <cfRule type="containsBlanks" dxfId="13" priority="9">
      <formula>LEN(TRIM(E3))=0</formula>
    </cfRule>
  </conditionalFormatting>
  <dataValidations count="2">
    <dataValidation allowBlank="1" showInputMessage="1" showErrorMessage="1" promptTitle="Дата отримання пропозиції" prompt="Заповнюється Тендерним комітетом" sqref="E2" xr:uid="{00000000-0002-0000-0100-000000000000}"/>
    <dataValidation allowBlank="1" showInputMessage="1" showErrorMessage="1" promptTitle="Вхідний № пропозиції" prompt="Заповнюється Тендерним комітетом" sqref="E1" xr:uid="{00000000-0002-0000-0100-000001000000}"/>
  </dataValidations>
  <hyperlinks>
    <hyperlink ref="C29" r:id="rId1" xr:uid="{00000000-0004-0000-0100-000000000000}"/>
    <hyperlink ref="C30" r:id="rId2" xr:uid="{00000000-0004-0000-0100-000001000000}"/>
    <hyperlink ref="C31" r:id="rId3" xr:uid="{00000000-0004-0000-0100-000002000000}"/>
    <hyperlink ref="C32" r:id="rId4" xr:uid="{00000000-0004-0000-0100-000003000000}"/>
    <hyperlink ref="C34" r:id="rId5" xr:uid="{00000000-0004-0000-0100-000004000000}"/>
    <hyperlink ref="C36" r:id="rId6" xr:uid="{00000000-0004-0000-0100-000005000000}"/>
    <hyperlink ref="C37" r:id="rId7" xr:uid="{00000000-0004-0000-0100-000006000000}"/>
    <hyperlink ref="C38" r:id="rId8" xr:uid="{00000000-0004-0000-0100-000007000000}"/>
    <hyperlink ref="C33" r:id="rId9" xr:uid="{00000000-0004-0000-0100-000008000000}"/>
    <hyperlink ref="C35" r:id="rId10" xr:uid="{EFFADD45-A64F-429D-8851-0E3B60F863D3}"/>
  </hyperlinks>
  <pageMargins left="0.28000000000000003" right="0.2" top="0.2" bottom="0.36" header="0.19685039370078741" footer="0.19685039370078741"/>
  <pageSetup paperSize="9" scale="60" orientation="landscape" r:id="rId11"/>
  <headerFooter>
    <oddFooter>&amp;L&amp;"+,обычный"&amp;10&amp;K01+046Лист &amp;P з &amp;N листів&amp;R&amp;"+,обычный"&amp;10&amp;K01+048&amp;F</oddFooter>
  </headerFooter>
  <legacy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109"/>
  <sheetViews>
    <sheetView zoomScaleNormal="100" workbookViewId="0">
      <selection activeCell="E3" sqref="E3"/>
    </sheetView>
  </sheetViews>
  <sheetFormatPr defaultRowHeight="12.75"/>
  <cols>
    <col min="1" max="1" width="3.5703125" style="7" customWidth="1"/>
    <col min="2" max="2" width="6.140625" style="7" customWidth="1"/>
    <col min="3" max="3" width="44.42578125" style="8" customWidth="1"/>
    <col min="4" max="4" width="24.42578125" style="43" bestFit="1" customWidth="1"/>
    <col min="5" max="5" width="29.28515625" style="7" customWidth="1"/>
    <col min="6" max="16384" width="9.140625" style="7"/>
  </cols>
  <sheetData>
    <row r="1" spans="2:6">
      <c r="B1" s="48" t="s">
        <v>99</v>
      </c>
      <c r="F1" s="60" t="str">
        <f>IF($E$3=0,"Змінювати форму запиту, додавати або видаляти стовбці чи рядки не можна.","")</f>
        <v>Змінювати форму запиту, додавати або видаляти стовбці чи рядки не можна.</v>
      </c>
    </row>
    <row r="2" spans="2:6">
      <c r="B2" s="7" t="str">
        <f>Документація!B2</f>
        <v>Комунікації з клієнтами: Email, Web Push, Mob Push, Web віджети, товарні рекомендації</v>
      </c>
      <c r="F2" s="60" t="str">
        <f>IF($E$3=0,"Поля для заповнення промарковано кольором.","")</f>
        <v>Поля для заповнення промарковано кольором.</v>
      </c>
    </row>
    <row r="3" spans="2:6">
      <c r="B3" s="118" t="s">
        <v>2</v>
      </c>
      <c r="C3" s="118"/>
      <c r="D3" s="118"/>
      <c r="E3" s="59">
        <f>'Додаток 1'!E3</f>
        <v>0</v>
      </c>
    </row>
    <row r="4" spans="2:6" ht="25.5">
      <c r="B4" s="69" t="s">
        <v>110</v>
      </c>
      <c r="C4" s="72" t="s">
        <v>89</v>
      </c>
      <c r="D4" s="70" t="s">
        <v>97</v>
      </c>
      <c r="E4" s="71" t="s">
        <v>95</v>
      </c>
    </row>
    <row r="5" spans="2:6">
      <c r="B5" s="105">
        <v>1</v>
      </c>
      <c r="C5" s="102" t="s">
        <v>94</v>
      </c>
      <c r="D5" s="49">
        <v>7000000</v>
      </c>
      <c r="E5" s="33"/>
    </row>
    <row r="6" spans="2:6">
      <c r="B6" s="106"/>
      <c r="C6" s="103"/>
      <c r="D6" s="49">
        <v>7500000</v>
      </c>
      <c r="E6" s="33"/>
    </row>
    <row r="7" spans="2:6">
      <c r="B7" s="106"/>
      <c r="C7" s="103"/>
      <c r="D7" s="49">
        <v>8000000</v>
      </c>
      <c r="E7" s="33"/>
    </row>
    <row r="8" spans="2:6">
      <c r="B8" s="106"/>
      <c r="C8" s="103"/>
      <c r="D8" s="49">
        <v>8500000</v>
      </c>
      <c r="E8" s="33"/>
    </row>
    <row r="9" spans="2:6">
      <c r="B9" s="106"/>
      <c r="C9" s="103"/>
      <c r="D9" s="49">
        <v>9000000</v>
      </c>
      <c r="E9" s="33"/>
    </row>
    <row r="10" spans="2:6">
      <c r="B10" s="106"/>
      <c r="C10" s="103"/>
      <c r="D10" s="49">
        <v>9500000</v>
      </c>
      <c r="E10" s="33"/>
    </row>
    <row r="11" spans="2:6">
      <c r="B11" s="106"/>
      <c r="C11" s="103"/>
      <c r="D11" s="49">
        <v>10000000</v>
      </c>
      <c r="E11" s="33"/>
    </row>
    <row r="12" spans="2:6">
      <c r="B12" s="106"/>
      <c r="C12" s="103"/>
      <c r="D12" s="49">
        <v>10500000</v>
      </c>
      <c r="E12" s="33"/>
    </row>
    <row r="13" spans="2:6">
      <c r="B13" s="106"/>
      <c r="C13" s="103"/>
      <c r="D13" s="49">
        <v>11000000</v>
      </c>
      <c r="E13" s="33"/>
    </row>
    <row r="14" spans="2:6">
      <c r="B14" s="106"/>
      <c r="C14" s="103"/>
      <c r="D14" s="49">
        <v>11500000</v>
      </c>
      <c r="E14" s="33"/>
    </row>
    <row r="15" spans="2:6">
      <c r="B15" s="106"/>
      <c r="C15" s="103"/>
      <c r="D15" s="50">
        <v>12000000</v>
      </c>
      <c r="E15" s="33"/>
    </row>
    <row r="16" spans="2:6">
      <c r="B16" s="106"/>
      <c r="C16" s="103"/>
      <c r="D16" s="50">
        <v>12500000</v>
      </c>
      <c r="E16" s="33"/>
    </row>
    <row r="17" spans="2:5">
      <c r="B17" s="106"/>
      <c r="C17" s="103"/>
      <c r="D17" s="50">
        <v>13000000</v>
      </c>
      <c r="E17" s="33"/>
    </row>
    <row r="18" spans="2:5">
      <c r="B18" s="106"/>
      <c r="C18" s="103"/>
      <c r="D18" s="50">
        <v>13500000</v>
      </c>
      <c r="E18" s="33"/>
    </row>
    <row r="19" spans="2:5">
      <c r="B19" s="106"/>
      <c r="C19" s="103"/>
      <c r="D19" s="50">
        <v>14500000</v>
      </c>
      <c r="E19" s="33"/>
    </row>
    <row r="20" spans="2:5">
      <c r="B20" s="107"/>
      <c r="C20" s="108"/>
      <c r="D20" s="49">
        <v>15000000</v>
      </c>
      <c r="E20" s="33"/>
    </row>
    <row r="21" spans="2:5">
      <c r="B21" s="63"/>
    </row>
    <row r="22" spans="2:5" ht="25.5">
      <c r="B22" s="62" t="s">
        <v>110</v>
      </c>
      <c r="C22" s="73" t="s">
        <v>89</v>
      </c>
      <c r="D22" s="44" t="s">
        <v>96</v>
      </c>
      <c r="E22" s="45" t="s">
        <v>91</v>
      </c>
    </row>
    <row r="23" spans="2:5">
      <c r="B23" s="99">
        <v>2</v>
      </c>
      <c r="C23" s="109" t="s">
        <v>90</v>
      </c>
      <c r="D23" s="49">
        <v>150000</v>
      </c>
      <c r="E23" s="33"/>
    </row>
    <row r="24" spans="2:5">
      <c r="B24" s="100"/>
      <c r="C24" s="110"/>
      <c r="D24" s="49">
        <v>180000</v>
      </c>
      <c r="E24" s="33"/>
    </row>
    <row r="25" spans="2:5">
      <c r="B25" s="100"/>
      <c r="C25" s="110"/>
      <c r="D25" s="49">
        <v>200000</v>
      </c>
      <c r="E25" s="33"/>
    </row>
    <row r="26" spans="2:5">
      <c r="B26" s="100"/>
      <c r="C26" s="110"/>
      <c r="D26" s="49">
        <v>225000</v>
      </c>
      <c r="E26" s="33"/>
    </row>
    <row r="27" spans="2:5">
      <c r="B27" s="100"/>
      <c r="C27" s="110"/>
      <c r="D27" s="49">
        <v>250000</v>
      </c>
      <c r="E27" s="33"/>
    </row>
    <row r="28" spans="2:5">
      <c r="B28" s="100"/>
      <c r="C28" s="110"/>
      <c r="D28" s="49">
        <v>275000</v>
      </c>
      <c r="E28" s="33"/>
    </row>
    <row r="29" spans="2:5">
      <c r="B29" s="100"/>
      <c r="C29" s="110"/>
      <c r="D29" s="50">
        <v>300000</v>
      </c>
      <c r="E29" s="33"/>
    </row>
    <row r="30" spans="2:5">
      <c r="B30" s="100"/>
      <c r="C30" s="110"/>
      <c r="D30" s="50">
        <v>325000</v>
      </c>
      <c r="E30" s="33"/>
    </row>
    <row r="31" spans="2:5">
      <c r="B31" s="101"/>
      <c r="C31" s="111"/>
      <c r="D31" s="50">
        <v>350000</v>
      </c>
      <c r="E31" s="33"/>
    </row>
    <row r="32" spans="2:5">
      <c r="B32" s="63"/>
    </row>
    <row r="33" spans="2:5" ht="25.5">
      <c r="B33" s="62" t="s">
        <v>110</v>
      </c>
      <c r="C33" s="73" t="s">
        <v>89</v>
      </c>
      <c r="D33" s="44" t="s">
        <v>96</v>
      </c>
      <c r="E33" s="45" t="s">
        <v>91</v>
      </c>
    </row>
    <row r="34" spans="2:5">
      <c r="B34" s="99">
        <v>3</v>
      </c>
      <c r="C34" s="109" t="s">
        <v>93</v>
      </c>
      <c r="D34" s="49">
        <v>150000</v>
      </c>
      <c r="E34" s="33"/>
    </row>
    <row r="35" spans="2:5">
      <c r="B35" s="100"/>
      <c r="C35" s="110"/>
      <c r="D35" s="49">
        <v>180000</v>
      </c>
      <c r="E35" s="33"/>
    </row>
    <row r="36" spans="2:5">
      <c r="B36" s="100"/>
      <c r="C36" s="110"/>
      <c r="D36" s="49">
        <v>200000</v>
      </c>
      <c r="E36" s="33"/>
    </row>
    <row r="37" spans="2:5">
      <c r="B37" s="100"/>
      <c r="C37" s="110"/>
      <c r="D37" s="49">
        <v>220000</v>
      </c>
      <c r="E37" s="33"/>
    </row>
    <row r="38" spans="2:5">
      <c r="B38" s="100"/>
      <c r="C38" s="110"/>
      <c r="D38" s="49">
        <v>250000</v>
      </c>
      <c r="E38" s="33"/>
    </row>
    <row r="39" spans="2:5">
      <c r="B39" s="100"/>
      <c r="C39" s="110"/>
      <c r="D39" s="49">
        <v>270000</v>
      </c>
      <c r="E39" s="33"/>
    </row>
    <row r="40" spans="2:5">
      <c r="B40" s="100"/>
      <c r="C40" s="110"/>
      <c r="D40" s="50">
        <v>300000</v>
      </c>
      <c r="E40" s="33"/>
    </row>
    <row r="41" spans="2:5">
      <c r="B41" s="100"/>
      <c r="C41" s="110"/>
      <c r="D41" s="50">
        <v>320000</v>
      </c>
      <c r="E41" s="33"/>
    </row>
    <row r="42" spans="2:5">
      <c r="B42" s="100"/>
      <c r="C42" s="110"/>
      <c r="D42" s="50">
        <v>350000</v>
      </c>
      <c r="E42" s="33"/>
    </row>
    <row r="43" spans="2:5">
      <c r="B43" s="100"/>
      <c r="C43" s="110"/>
      <c r="D43" s="65">
        <v>370000</v>
      </c>
      <c r="E43" s="33"/>
    </row>
    <row r="44" spans="2:5">
      <c r="B44" s="100"/>
      <c r="C44" s="110"/>
      <c r="D44" s="50">
        <v>400000</v>
      </c>
      <c r="E44" s="33"/>
    </row>
    <row r="45" spans="2:5">
      <c r="B45" s="100"/>
      <c r="C45" s="110"/>
      <c r="D45" s="50">
        <v>420000</v>
      </c>
      <c r="E45" s="33"/>
    </row>
    <row r="46" spans="2:5">
      <c r="B46" s="101"/>
      <c r="C46" s="111"/>
      <c r="D46" s="50">
        <v>450000</v>
      </c>
      <c r="E46" s="33"/>
    </row>
    <row r="47" spans="2:5">
      <c r="B47" s="63"/>
      <c r="D47" s="50"/>
    </row>
    <row r="48" spans="2:5" ht="38.25">
      <c r="B48" s="62" t="s">
        <v>110</v>
      </c>
      <c r="C48" s="73" t="s">
        <v>89</v>
      </c>
      <c r="D48" s="44" t="s">
        <v>98</v>
      </c>
      <c r="E48" s="45" t="s">
        <v>91</v>
      </c>
    </row>
    <row r="49" spans="2:5">
      <c r="B49" s="99">
        <v>4</v>
      </c>
      <c r="C49" s="109" t="s">
        <v>92</v>
      </c>
      <c r="D49" s="49">
        <v>12500000</v>
      </c>
      <c r="E49" s="33"/>
    </row>
    <row r="50" spans="2:5">
      <c r="B50" s="100"/>
      <c r="C50" s="110"/>
      <c r="D50" s="49">
        <v>12750000</v>
      </c>
      <c r="E50" s="33"/>
    </row>
    <row r="51" spans="2:5">
      <c r="B51" s="100"/>
      <c r="C51" s="110"/>
      <c r="D51" s="49">
        <v>13000000</v>
      </c>
      <c r="E51" s="33"/>
    </row>
    <row r="52" spans="2:5">
      <c r="B52" s="100"/>
      <c r="C52" s="110"/>
      <c r="D52" s="50">
        <v>13250000</v>
      </c>
      <c r="E52" s="33"/>
    </row>
    <row r="53" spans="2:5">
      <c r="B53" s="100"/>
      <c r="C53" s="110"/>
      <c r="D53" s="65">
        <v>13500000</v>
      </c>
      <c r="E53" s="33"/>
    </row>
    <row r="54" spans="2:5">
      <c r="B54" s="100"/>
      <c r="C54" s="110"/>
      <c r="D54" s="50">
        <v>13750000</v>
      </c>
      <c r="E54" s="33"/>
    </row>
    <row r="55" spans="2:5">
      <c r="B55" s="101"/>
      <c r="C55" s="111"/>
      <c r="D55" s="50">
        <v>14000000</v>
      </c>
      <c r="E55" s="33"/>
    </row>
    <row r="56" spans="2:5">
      <c r="B56" s="66"/>
      <c r="C56" s="74"/>
      <c r="D56" s="67"/>
      <c r="E56" s="67"/>
    </row>
    <row r="57" spans="2:5" ht="38.25">
      <c r="B57" s="62" t="s">
        <v>110</v>
      </c>
      <c r="C57" s="73" t="s">
        <v>89</v>
      </c>
      <c r="D57" s="44" t="s">
        <v>117</v>
      </c>
      <c r="E57" s="45" t="s">
        <v>91</v>
      </c>
    </row>
    <row r="58" spans="2:5">
      <c r="B58" s="99">
        <v>5</v>
      </c>
      <c r="C58" s="109" t="s">
        <v>116</v>
      </c>
      <c r="D58" s="49">
        <v>400000</v>
      </c>
      <c r="E58" s="33"/>
    </row>
    <row r="59" spans="2:5">
      <c r="B59" s="100"/>
      <c r="C59" s="110"/>
      <c r="D59" s="49">
        <v>425000</v>
      </c>
      <c r="E59" s="33"/>
    </row>
    <row r="60" spans="2:5">
      <c r="B60" s="100"/>
      <c r="C60" s="110"/>
      <c r="D60" s="49">
        <v>450000</v>
      </c>
      <c r="E60" s="33"/>
    </row>
    <row r="61" spans="2:5">
      <c r="B61" s="100"/>
      <c r="C61" s="110"/>
      <c r="D61" s="50">
        <v>475000</v>
      </c>
      <c r="E61" s="33"/>
    </row>
    <row r="62" spans="2:5">
      <c r="B62" s="100"/>
      <c r="C62" s="110"/>
      <c r="D62" s="65">
        <v>500000</v>
      </c>
      <c r="E62" s="33"/>
    </row>
    <row r="63" spans="2:5">
      <c r="B63" s="100"/>
      <c r="C63" s="110"/>
      <c r="D63" s="50">
        <v>525000</v>
      </c>
      <c r="E63" s="33"/>
    </row>
    <row r="64" spans="2:5">
      <c r="B64" s="100"/>
      <c r="C64" s="110"/>
      <c r="D64" s="50">
        <v>550000</v>
      </c>
      <c r="E64" s="33"/>
    </row>
    <row r="65" spans="2:5">
      <c r="B65" s="100"/>
      <c r="C65" s="110"/>
      <c r="D65" s="50">
        <v>575000</v>
      </c>
      <c r="E65" s="33"/>
    </row>
    <row r="66" spans="2:5">
      <c r="B66" s="100"/>
      <c r="C66" s="110"/>
      <c r="D66" s="50">
        <v>600000</v>
      </c>
      <c r="E66" s="33"/>
    </row>
    <row r="67" spans="2:5">
      <c r="B67" s="100"/>
      <c r="C67" s="110"/>
      <c r="D67" s="50">
        <v>625000</v>
      </c>
      <c r="E67" s="33"/>
    </row>
    <row r="68" spans="2:5">
      <c r="B68" s="100"/>
      <c r="C68" s="110"/>
      <c r="D68" s="50">
        <v>650000</v>
      </c>
      <c r="E68" s="33"/>
    </row>
    <row r="69" spans="2:5">
      <c r="B69" s="101"/>
      <c r="C69" s="111"/>
      <c r="D69" s="50">
        <v>700000</v>
      </c>
      <c r="E69" s="33"/>
    </row>
    <row r="70" spans="2:5">
      <c r="B70" s="66"/>
      <c r="C70" s="74"/>
      <c r="D70" s="67"/>
      <c r="E70" s="67"/>
    </row>
    <row r="71" spans="2:5" ht="25.5">
      <c r="B71" s="62" t="s">
        <v>110</v>
      </c>
      <c r="C71" s="73" t="s">
        <v>89</v>
      </c>
      <c r="D71" s="44" t="s">
        <v>119</v>
      </c>
      <c r="E71" s="45" t="s">
        <v>91</v>
      </c>
    </row>
    <row r="72" spans="2:5">
      <c r="B72" s="99">
        <v>6</v>
      </c>
      <c r="C72" s="109" t="s">
        <v>118</v>
      </c>
      <c r="D72" s="49">
        <v>2000000</v>
      </c>
      <c r="E72" s="33"/>
    </row>
    <row r="73" spans="2:5">
      <c r="B73" s="100"/>
      <c r="C73" s="110"/>
      <c r="D73" s="49">
        <v>2250000</v>
      </c>
      <c r="E73" s="33"/>
    </row>
    <row r="74" spans="2:5">
      <c r="B74" s="100"/>
      <c r="C74" s="110"/>
      <c r="D74" s="49">
        <v>2500000</v>
      </c>
      <c r="E74" s="33"/>
    </row>
    <row r="75" spans="2:5">
      <c r="B75" s="100"/>
      <c r="C75" s="110"/>
      <c r="D75" s="50">
        <f t="shared" ref="D75:D84" si="0">D74+250000</f>
        <v>2750000</v>
      </c>
      <c r="E75" s="33"/>
    </row>
    <row r="76" spans="2:5">
      <c r="B76" s="100"/>
      <c r="C76" s="110"/>
      <c r="D76" s="50">
        <f t="shared" si="0"/>
        <v>3000000</v>
      </c>
      <c r="E76" s="33"/>
    </row>
    <row r="77" spans="2:5">
      <c r="B77" s="100"/>
      <c r="C77" s="110"/>
      <c r="D77" s="50">
        <f t="shared" si="0"/>
        <v>3250000</v>
      </c>
      <c r="E77" s="33"/>
    </row>
    <row r="78" spans="2:5">
      <c r="B78" s="100"/>
      <c r="C78" s="110"/>
      <c r="D78" s="50">
        <f t="shared" si="0"/>
        <v>3500000</v>
      </c>
      <c r="E78" s="33"/>
    </row>
    <row r="79" spans="2:5">
      <c r="B79" s="100"/>
      <c r="C79" s="110"/>
      <c r="D79" s="50">
        <f t="shared" si="0"/>
        <v>3750000</v>
      </c>
      <c r="E79" s="33"/>
    </row>
    <row r="80" spans="2:5">
      <c r="B80" s="100"/>
      <c r="C80" s="110"/>
      <c r="D80" s="50">
        <f t="shared" si="0"/>
        <v>4000000</v>
      </c>
      <c r="E80" s="33"/>
    </row>
    <row r="81" spans="2:5">
      <c r="B81" s="100"/>
      <c r="C81" s="110"/>
      <c r="D81" s="50">
        <f t="shared" si="0"/>
        <v>4250000</v>
      </c>
      <c r="E81" s="33"/>
    </row>
    <row r="82" spans="2:5">
      <c r="B82" s="100"/>
      <c r="C82" s="110"/>
      <c r="D82" s="50">
        <f t="shared" si="0"/>
        <v>4500000</v>
      </c>
      <c r="E82" s="33"/>
    </row>
    <row r="83" spans="2:5">
      <c r="B83" s="100"/>
      <c r="C83" s="110"/>
      <c r="D83" s="50">
        <f t="shared" si="0"/>
        <v>4750000</v>
      </c>
      <c r="E83" s="33"/>
    </row>
    <row r="84" spans="2:5">
      <c r="B84" s="101"/>
      <c r="C84" s="111"/>
      <c r="D84" s="50">
        <f t="shared" si="0"/>
        <v>5000000</v>
      </c>
      <c r="E84" s="33"/>
    </row>
    <row r="85" spans="2:5">
      <c r="B85" s="66"/>
      <c r="C85" s="74"/>
      <c r="D85" s="7"/>
    </row>
    <row r="86" spans="2:5" ht="25.5">
      <c r="B86" s="62" t="s">
        <v>110</v>
      </c>
      <c r="C86" s="73" t="s">
        <v>89</v>
      </c>
      <c r="D86" s="44" t="s">
        <v>96</v>
      </c>
      <c r="E86" s="45" t="s">
        <v>91</v>
      </c>
    </row>
    <row r="87" spans="2:5" ht="12.75" customHeight="1">
      <c r="B87" s="115">
        <v>7</v>
      </c>
      <c r="C87" s="112" t="s">
        <v>122</v>
      </c>
      <c r="D87" s="49">
        <v>150000</v>
      </c>
      <c r="E87" s="33"/>
    </row>
    <row r="88" spans="2:5">
      <c r="B88" s="116"/>
      <c r="C88" s="113"/>
      <c r="D88" s="49">
        <v>180000</v>
      </c>
      <c r="E88" s="33"/>
    </row>
    <row r="89" spans="2:5">
      <c r="B89" s="116"/>
      <c r="C89" s="113"/>
      <c r="D89" s="49">
        <v>200000</v>
      </c>
      <c r="E89" s="33"/>
    </row>
    <row r="90" spans="2:5">
      <c r="B90" s="116"/>
      <c r="C90" s="113"/>
      <c r="D90" s="49">
        <v>220000</v>
      </c>
      <c r="E90" s="33"/>
    </row>
    <row r="91" spans="2:5">
      <c r="B91" s="116"/>
      <c r="C91" s="113"/>
      <c r="D91" s="49">
        <v>250000</v>
      </c>
      <c r="E91" s="33"/>
    </row>
    <row r="92" spans="2:5">
      <c r="B92" s="116"/>
      <c r="C92" s="113"/>
      <c r="D92" s="49">
        <v>270000</v>
      </c>
      <c r="E92" s="33"/>
    </row>
    <row r="93" spans="2:5">
      <c r="B93" s="116"/>
      <c r="C93" s="113"/>
      <c r="D93" s="50">
        <v>300000</v>
      </c>
      <c r="E93" s="33"/>
    </row>
    <row r="94" spans="2:5">
      <c r="B94" s="116"/>
      <c r="C94" s="113"/>
      <c r="D94" s="50">
        <v>320000</v>
      </c>
      <c r="E94" s="33"/>
    </row>
    <row r="95" spans="2:5">
      <c r="B95" s="116"/>
      <c r="C95" s="113"/>
      <c r="D95" s="50">
        <v>350000</v>
      </c>
      <c r="E95" s="33"/>
    </row>
    <row r="96" spans="2:5">
      <c r="B96" s="116"/>
      <c r="C96" s="113"/>
      <c r="D96" s="65">
        <v>370000</v>
      </c>
      <c r="E96" s="33"/>
    </row>
    <row r="97" spans="2:5">
      <c r="B97" s="116"/>
      <c r="C97" s="113"/>
      <c r="D97" s="50">
        <v>400000</v>
      </c>
      <c r="E97" s="33"/>
    </row>
    <row r="98" spans="2:5">
      <c r="B98" s="116"/>
      <c r="C98" s="113"/>
      <c r="D98" s="50">
        <v>420000</v>
      </c>
      <c r="E98" s="33"/>
    </row>
    <row r="99" spans="2:5">
      <c r="B99" s="117"/>
      <c r="C99" s="114"/>
      <c r="D99" s="50">
        <v>450000</v>
      </c>
      <c r="E99" s="33"/>
    </row>
    <row r="100" spans="2:5">
      <c r="B100" s="63"/>
    </row>
    <row r="101" spans="2:5" ht="38.25">
      <c r="B101" s="62" t="s">
        <v>110</v>
      </c>
      <c r="C101" s="73" t="s">
        <v>89</v>
      </c>
      <c r="D101" s="44" t="s">
        <v>98</v>
      </c>
      <c r="E101" s="45" t="s">
        <v>91</v>
      </c>
    </row>
    <row r="102" spans="2:5" ht="25.5">
      <c r="B102" s="99">
        <v>8</v>
      </c>
      <c r="C102" s="102" t="s">
        <v>123</v>
      </c>
      <c r="D102" s="46" t="s">
        <v>124</v>
      </c>
      <c r="E102" s="33"/>
    </row>
    <row r="103" spans="2:5" ht="25.5">
      <c r="B103" s="100"/>
      <c r="C103" s="103"/>
      <c r="D103" s="46" t="s">
        <v>125</v>
      </c>
      <c r="E103" s="33"/>
    </row>
    <row r="104" spans="2:5" ht="25.5">
      <c r="B104" s="100"/>
      <c r="C104" s="103"/>
      <c r="D104" s="46" t="s">
        <v>126</v>
      </c>
      <c r="E104" s="33"/>
    </row>
    <row r="105" spans="2:5" ht="25.5">
      <c r="B105" s="100"/>
      <c r="C105" s="103"/>
      <c r="D105" s="46" t="s">
        <v>127</v>
      </c>
      <c r="E105" s="33"/>
    </row>
    <row r="106" spans="2:5" ht="25.5">
      <c r="B106" s="100"/>
      <c r="C106" s="103"/>
      <c r="D106" s="46" t="s">
        <v>128</v>
      </c>
      <c r="E106" s="33"/>
    </row>
    <row r="107" spans="2:5" ht="25.5">
      <c r="B107" s="100"/>
      <c r="C107" s="103"/>
      <c r="D107" s="46" t="s">
        <v>129</v>
      </c>
      <c r="E107" s="33"/>
    </row>
    <row r="108" spans="2:5" ht="25.5">
      <c r="B108" s="101"/>
      <c r="C108" s="104"/>
      <c r="D108" s="46" t="s">
        <v>130</v>
      </c>
      <c r="E108" s="33"/>
    </row>
    <row r="109" spans="2:5">
      <c r="D109" s="47"/>
    </row>
  </sheetData>
  <sheetProtection algorithmName="SHA-512" hashValue="iHFNrTrTHWtdQ+DhCyLDWE8dadUGgzNZ/m5VPdvWCvn6isosuwJZbOFz/QfwLHl+em42m6ebInrvOACAZ3QzHQ==" saltValue="92qZ7eow2pR6WGdSZuU8xA==" spinCount="100000" sheet="1" formatColumns="0" formatRows="0"/>
  <protectedRanges>
    <protectedRange sqref="E1:E1048576" name="Діапазон1"/>
  </protectedRanges>
  <mergeCells count="17">
    <mergeCell ref="B3:D3"/>
    <mergeCell ref="B49:B55"/>
    <mergeCell ref="C49:C55"/>
    <mergeCell ref="B102:B108"/>
    <mergeCell ref="C102:C108"/>
    <mergeCell ref="B5:B20"/>
    <mergeCell ref="C5:C20"/>
    <mergeCell ref="B23:B31"/>
    <mergeCell ref="C23:C31"/>
    <mergeCell ref="B34:B46"/>
    <mergeCell ref="C34:C46"/>
    <mergeCell ref="B58:B69"/>
    <mergeCell ref="C58:C69"/>
    <mergeCell ref="B72:B84"/>
    <mergeCell ref="C72:C84"/>
    <mergeCell ref="C87:C99"/>
    <mergeCell ref="B87:B99"/>
  </mergeCells>
  <conditionalFormatting sqref="E5:E16">
    <cfRule type="containsBlanks" dxfId="12" priority="21">
      <formula>LEN(TRIM(E5))=0</formula>
    </cfRule>
  </conditionalFormatting>
  <conditionalFormatting sqref="E23:E28 E31">
    <cfRule type="containsBlanks" dxfId="11" priority="20">
      <formula>LEN(TRIM(E23))=0</formula>
    </cfRule>
  </conditionalFormatting>
  <conditionalFormatting sqref="E34:E46">
    <cfRule type="containsBlanks" dxfId="10" priority="19">
      <formula>LEN(TRIM(E34))=0</formula>
    </cfRule>
  </conditionalFormatting>
  <conditionalFormatting sqref="E49:E55">
    <cfRule type="containsBlanks" dxfId="9" priority="18">
      <formula>LEN(TRIM(E49))=0</formula>
    </cfRule>
  </conditionalFormatting>
  <conditionalFormatting sqref="E102:E108">
    <cfRule type="containsBlanks" dxfId="8" priority="17">
      <formula>LEN(TRIM(E102))=0</formula>
    </cfRule>
  </conditionalFormatting>
  <conditionalFormatting sqref="E3">
    <cfRule type="cellIs" dxfId="7" priority="16" operator="equal">
      <formula>0</formula>
    </cfRule>
  </conditionalFormatting>
  <conditionalFormatting sqref="E17">
    <cfRule type="containsBlanks" dxfId="6" priority="15">
      <formula>LEN(TRIM(E17))=0</formula>
    </cfRule>
  </conditionalFormatting>
  <conditionalFormatting sqref="E18 E20">
    <cfRule type="containsBlanks" dxfId="5" priority="14">
      <formula>LEN(TRIM(E18))=0</formula>
    </cfRule>
  </conditionalFormatting>
  <conditionalFormatting sqref="E19">
    <cfRule type="containsBlanks" dxfId="4" priority="13">
      <formula>LEN(TRIM(E19))=0</formula>
    </cfRule>
  </conditionalFormatting>
  <conditionalFormatting sqref="E29:E30">
    <cfRule type="containsBlanks" dxfId="3" priority="12">
      <formula>LEN(TRIM(E29))=0</formula>
    </cfRule>
  </conditionalFormatting>
  <conditionalFormatting sqref="E58:E69">
    <cfRule type="containsBlanks" dxfId="2" priority="11">
      <formula>LEN(TRIM(E58))=0</formula>
    </cfRule>
  </conditionalFormatting>
  <conditionalFormatting sqref="E72:E84">
    <cfRule type="containsBlanks" dxfId="1" priority="9">
      <formula>LEN(TRIM(E72))=0</formula>
    </cfRule>
  </conditionalFormatting>
  <conditionalFormatting sqref="E87:E99">
    <cfRule type="containsBlanks" dxfId="0" priority="7">
      <formula>LEN(TRIM(E87))=0</formula>
    </cfRule>
  </conditionalFormatting>
  <dataValidations count="2">
    <dataValidation allowBlank="1" showInputMessage="1" showErrorMessage="1" promptTitle="Вхідний № пропозиції" prompt="Заповнюється Тендерним комітетом" sqref="F1" xr:uid="{00000000-0002-0000-0200-000000000000}"/>
    <dataValidation allowBlank="1" showInputMessage="1" showErrorMessage="1" promptTitle="Дата отримання пропозиції" prompt="Заповнюється Тендерним комітетом" sqref="F2" xr:uid="{00000000-0002-0000-0200-000001000000}"/>
  </dataValidations>
  <pageMargins left="0.27559055118110237" right="0.19685039370078741" top="0.19685039370078741" bottom="0.3543307086614173" header="0.19685039370078741" footer="0.19685039370078741"/>
  <pageSetup paperSize="9" scale="92" fitToHeight="0" orientation="portrait" r:id="rId1"/>
  <rowBreaks count="1" manualBreakCount="1">
    <brk id="5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Документація</vt:lpstr>
      <vt:lpstr>Додаток 1</vt:lpstr>
      <vt:lpstr>Додаток 2</vt:lpstr>
      <vt:lpstr>'Додаток 1'!Область_друку</vt:lpstr>
      <vt:lpstr>'Додаток 2'!Область_друку</vt:lpstr>
      <vt:lpstr>Документація!Область_друку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2025-01-09T09:08:06Z</dcterms:modified>
</cp:coreProperties>
</file>